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<sst xmlns="http://schemas.openxmlformats.org/spreadsheetml/2006/main" count="778" uniqueCount="115">
  <si>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</si>
  <si>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</si>
  <si>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</si>
  <si>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</si>
  <si>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</si>
  <si>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</si>
  <si>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</si>
  <si>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</si>
  <si>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</si>
  <si>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</si>
  <si>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</si>
  <si>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</si>
  <si>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</si>
  <si>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</si>
  <si>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</si>
  <si>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</si>
  <si>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</si>
  <si>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</si>
  <si>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</si>
  <si>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</si>
  <si>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</si>
  <si>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</si>
  <si>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14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</si>
  <si>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</si>
  <si>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</si>
  <si>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</si>
  <si>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</si>
  <si>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13</t>
  </si>
  <si>
    <t>5</t>
  </si>
  <si>
    <t>11</t>
  </si>
  <si>
    <t>4</t>
  </si>
  <si>
    <t>3</t>
  </si>
  <si>
    <t>10</t>
  </si>
  <si>
    <t>ул. Победы</t>
  </si>
  <si>
    <t>15</t>
  </si>
  <si>
    <t>17</t>
  </si>
  <si>
    <t>19</t>
  </si>
  <si>
    <t>8</t>
  </si>
  <si>
    <t>16</t>
  </si>
  <si>
    <t>94</t>
  </si>
  <si>
    <t>55</t>
  </si>
  <si>
    <t>75</t>
  </si>
  <si>
    <t>6</t>
  </si>
  <si>
    <t>7</t>
  </si>
  <si>
    <t>20</t>
  </si>
  <si>
    <t>2</t>
  </si>
  <si>
    <t>1</t>
  </si>
  <si>
    <t>18</t>
  </si>
  <si>
    <t>Лот № 5 Территориальный округ Маймаксанский</t>
  </si>
  <si>
    <t>ул. Междуречье</t>
  </si>
  <si>
    <t>ул М. Новова</t>
  </si>
  <si>
    <t>ул. Сибирская</t>
  </si>
  <si>
    <t>ул. Родионова</t>
  </si>
  <si>
    <t>ул. Сухановская</t>
  </si>
  <si>
    <t>35, корп.1</t>
  </si>
  <si>
    <t>100, к.1</t>
  </si>
  <si>
    <t>102</t>
  </si>
  <si>
    <t>104</t>
  </si>
  <si>
    <t>106</t>
  </si>
  <si>
    <t>31</t>
  </si>
  <si>
    <t>21</t>
  </si>
  <si>
    <t>132,к.1</t>
  </si>
  <si>
    <t>138</t>
  </si>
  <si>
    <t>142,к.1</t>
  </si>
  <si>
    <t>92</t>
  </si>
  <si>
    <t>96</t>
  </si>
  <si>
    <t>98, к.1</t>
  </si>
  <si>
    <t>106,к.2</t>
  </si>
  <si>
    <t>35</t>
  </si>
  <si>
    <t>76</t>
  </si>
  <si>
    <t>82, к.1</t>
  </si>
  <si>
    <t>51</t>
  </si>
  <si>
    <t>38</t>
  </si>
  <si>
    <t>30</t>
  </si>
  <si>
    <t>47</t>
  </si>
  <si>
    <t>150</t>
  </si>
  <si>
    <t>ул. М. Новова</t>
  </si>
  <si>
    <t>ул. Стахановская</t>
  </si>
  <si>
    <t>146</t>
  </si>
  <si>
    <t>104,к.1</t>
  </si>
  <si>
    <t>80, к.1</t>
  </si>
  <si>
    <t>57</t>
  </si>
  <si>
    <t>59</t>
  </si>
  <si>
    <t>134</t>
  </si>
  <si>
    <t>136</t>
  </si>
  <si>
    <t>142</t>
  </si>
  <si>
    <t>41</t>
  </si>
  <si>
    <t>33</t>
  </si>
  <si>
    <t>78</t>
  </si>
  <si>
    <t>36</t>
  </si>
  <si>
    <t>45</t>
  </si>
  <si>
    <t>29</t>
  </si>
  <si>
    <t>148</t>
  </si>
  <si>
    <t>82</t>
  </si>
  <si>
    <t>118</t>
  </si>
  <si>
    <t>156</t>
  </si>
  <si>
    <t>156, к.1</t>
  </si>
  <si>
    <t>158</t>
  </si>
  <si>
    <t>23</t>
  </si>
  <si>
    <t>28</t>
  </si>
  <si>
    <t>43</t>
  </si>
  <si>
    <t>46</t>
  </si>
  <si>
    <t>122</t>
  </si>
  <si>
    <t>у.Родионова</t>
  </si>
  <si>
    <t>120</t>
  </si>
  <si>
    <t>118, к.1</t>
  </si>
  <si>
    <t>120, к.1</t>
  </si>
  <si>
    <t>32</t>
  </si>
  <si>
    <t>144, к.1</t>
  </si>
  <si>
    <t>ул.Родионова</t>
  </si>
  <si>
    <t xml:space="preserve">ул. Победы, </t>
  </si>
  <si>
    <t>85</t>
  </si>
  <si>
    <t>24</t>
  </si>
  <si>
    <t>9</t>
  </si>
  <si>
    <t>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</si>
</sst>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9" fontId="4" fillId="33" borderId="13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172" fontId="1" fillId="33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6"/>
  <sheetViews>
    <sheetView tabSelected="1" zoomScale="82" zoomScaleNormal="82" zoomScaleSheetLayoutView="100" zoomScalePageLayoutView="34" workbookViewId="0" topLeftCell="BI13">
      <selection activeCell="CF49" sqref="CF4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4" width="12.75390625" style="1" customWidth="1"/>
    <col min="85" max="85" width="13.375" style="1" customWidth="1"/>
    <col min="86" max="16384" width="9.125" style="1" customWidth="1"/>
  </cols>
  <sheetData>
    <row r="1" spans="2:6" s="5" customFormat="1" ht="27" customHeight="1">
      <c r="B1" s="6"/>
      <c r="C1" s="43" t="s">
        <v>23</v>
      </c>
      <c r="D1" s="43"/>
      <c r="E1" s="43"/>
      <c r="F1" s="43"/>
    </row>
    <row r="2" spans="2:6" s="5" customFormat="1" ht="41.25" customHeight="1">
      <c r="B2" s="7"/>
      <c r="C2" s="43" t="s">
        <v>24</v>
      </c>
      <c r="D2" s="43"/>
      <c r="E2" s="43"/>
      <c r="F2" s="43"/>
    </row>
    <row r="3" spans="1:2" s="8" customFormat="1" ht="63" customHeight="1">
      <c r="A3" s="44" t="s">
        <v>20</v>
      </c>
      <c r="B3" s="44"/>
    </row>
    <row r="4" spans="1:2" s="5" customFormat="1" ht="18.75" customHeight="1">
      <c r="A4" s="47" t="s">
        <v>48</v>
      </c>
      <c r="B4" s="47"/>
    </row>
    <row r="5" spans="1:84" s="9" customFormat="1" ht="39" customHeight="1">
      <c r="A5" s="45" t="s">
        <v>7</v>
      </c>
      <c r="B5" s="46" t="s">
        <v>8</v>
      </c>
      <c r="C5" s="31" t="s">
        <v>49</v>
      </c>
      <c r="D5" s="31" t="s">
        <v>50</v>
      </c>
      <c r="E5" s="31" t="s">
        <v>50</v>
      </c>
      <c r="F5" s="31" t="s">
        <v>50</v>
      </c>
      <c r="G5" s="31" t="s">
        <v>50</v>
      </c>
      <c r="H5" s="31" t="s">
        <v>50</v>
      </c>
      <c r="I5" s="31" t="s">
        <v>50</v>
      </c>
      <c r="J5" s="31" t="s">
        <v>50</v>
      </c>
      <c r="K5" s="31" t="s">
        <v>50</v>
      </c>
      <c r="L5" s="31" t="s">
        <v>50</v>
      </c>
      <c r="M5" s="31" t="s">
        <v>50</v>
      </c>
      <c r="N5" s="31" t="s">
        <v>50</v>
      </c>
      <c r="O5" s="31" t="s">
        <v>33</v>
      </c>
      <c r="P5" s="31" t="s">
        <v>33</v>
      </c>
      <c r="Q5" s="31" t="s">
        <v>33</v>
      </c>
      <c r="R5" s="31" t="s">
        <v>33</v>
      </c>
      <c r="S5" s="31" t="s">
        <v>51</v>
      </c>
      <c r="T5" s="31" t="s">
        <v>50</v>
      </c>
      <c r="U5" s="31" t="s">
        <v>33</v>
      </c>
      <c r="V5" s="31" t="s">
        <v>33</v>
      </c>
      <c r="W5" s="31" t="s">
        <v>33</v>
      </c>
      <c r="X5" s="31" t="s">
        <v>33</v>
      </c>
      <c r="Y5" s="31" t="s">
        <v>33</v>
      </c>
      <c r="Z5" s="31" t="s">
        <v>33</v>
      </c>
      <c r="AA5" s="31" t="s">
        <v>33</v>
      </c>
      <c r="AB5" s="31" t="s">
        <v>33</v>
      </c>
      <c r="AC5" s="31" t="s">
        <v>51</v>
      </c>
      <c r="AD5" s="31" t="s">
        <v>33</v>
      </c>
      <c r="AE5" s="31" t="s">
        <v>33</v>
      </c>
      <c r="AF5" s="31" t="s">
        <v>33</v>
      </c>
      <c r="AG5" s="31" t="s">
        <v>52</v>
      </c>
      <c r="AH5" s="31" t="s">
        <v>51</v>
      </c>
      <c r="AI5" s="31" t="s">
        <v>51</v>
      </c>
      <c r="AJ5" s="31" t="s">
        <v>53</v>
      </c>
      <c r="AK5" s="31" t="s">
        <v>33</v>
      </c>
      <c r="AL5" s="31" t="s">
        <v>51</v>
      </c>
      <c r="AM5" s="31" t="s">
        <v>52</v>
      </c>
      <c r="AN5" s="31" t="s">
        <v>33</v>
      </c>
      <c r="AO5" s="31" t="s">
        <v>33</v>
      </c>
      <c r="AP5" s="31" t="s">
        <v>33</v>
      </c>
      <c r="AQ5" s="31" t="s">
        <v>33</v>
      </c>
      <c r="AR5" s="31" t="s">
        <v>33</v>
      </c>
      <c r="AS5" s="31" t="s">
        <v>76</v>
      </c>
      <c r="AT5" s="31" t="s">
        <v>33</v>
      </c>
      <c r="AU5" s="31" t="s">
        <v>33</v>
      </c>
      <c r="AV5" s="31" t="s">
        <v>33</v>
      </c>
      <c r="AW5" s="31" t="s">
        <v>77</v>
      </c>
      <c r="AX5" s="31" t="s">
        <v>76</v>
      </c>
      <c r="AY5" s="31" t="s">
        <v>33</v>
      </c>
      <c r="AZ5" s="31" t="s">
        <v>33</v>
      </c>
      <c r="BA5" s="31" t="s">
        <v>52</v>
      </c>
      <c r="BB5" s="31" t="s">
        <v>51</v>
      </c>
      <c r="BC5" s="31" t="s">
        <v>51</v>
      </c>
      <c r="BD5" s="31" t="s">
        <v>77</v>
      </c>
      <c r="BE5" s="31" t="s">
        <v>76</v>
      </c>
      <c r="BF5" s="31" t="s">
        <v>33</v>
      </c>
      <c r="BG5" s="31" t="s">
        <v>52</v>
      </c>
      <c r="BH5" s="31" t="s">
        <v>33</v>
      </c>
      <c r="BI5" s="31" t="s">
        <v>33</v>
      </c>
      <c r="BJ5" s="31" t="s">
        <v>33</v>
      </c>
      <c r="BK5" s="31" t="s">
        <v>33</v>
      </c>
      <c r="BL5" s="31" t="s">
        <v>33</v>
      </c>
      <c r="BM5" s="31" t="s">
        <v>76</v>
      </c>
      <c r="BN5" s="31" t="s">
        <v>76</v>
      </c>
      <c r="BO5" s="31" t="s">
        <v>76</v>
      </c>
      <c r="BP5" s="31" t="s">
        <v>76</v>
      </c>
      <c r="BQ5" s="31" t="s">
        <v>77</v>
      </c>
      <c r="BR5" s="31" t="s">
        <v>77</v>
      </c>
      <c r="BS5" s="31" t="s">
        <v>33</v>
      </c>
      <c r="BT5" s="31" t="s">
        <v>33</v>
      </c>
      <c r="BU5" s="31" t="s">
        <v>33</v>
      </c>
      <c r="BV5" s="31" t="s">
        <v>33</v>
      </c>
      <c r="BW5" s="31" t="s">
        <v>33</v>
      </c>
      <c r="BX5" s="31" t="s">
        <v>103</v>
      </c>
      <c r="BY5" s="31" t="s">
        <v>51</v>
      </c>
      <c r="BZ5" s="31" t="s">
        <v>51</v>
      </c>
      <c r="CA5" s="31" t="s">
        <v>51</v>
      </c>
      <c r="CB5" s="31" t="s">
        <v>103</v>
      </c>
      <c r="CC5" s="31" t="s">
        <v>33</v>
      </c>
      <c r="CD5" s="31" t="s">
        <v>51</v>
      </c>
      <c r="CE5" s="31" t="s">
        <v>109</v>
      </c>
      <c r="CF5" s="31" t="s">
        <v>110</v>
      </c>
    </row>
    <row r="6" spans="1:84" s="9" customFormat="1" ht="27" customHeight="1">
      <c r="A6" s="45"/>
      <c r="B6" s="46"/>
      <c r="C6" s="38" t="s">
        <v>54</v>
      </c>
      <c r="D6" s="38" t="s">
        <v>46</v>
      </c>
      <c r="E6" s="38" t="s">
        <v>45</v>
      </c>
      <c r="F6" s="38" t="s">
        <v>43</v>
      </c>
      <c r="G6" s="38" t="s">
        <v>37</v>
      </c>
      <c r="H6" s="38" t="s">
        <v>22</v>
      </c>
      <c r="I6" s="38" t="s">
        <v>34</v>
      </c>
      <c r="J6" s="38" t="s">
        <v>21</v>
      </c>
      <c r="K6" s="38" t="s">
        <v>27</v>
      </c>
      <c r="L6" s="38" t="s">
        <v>32</v>
      </c>
      <c r="M6" s="38" t="s">
        <v>29</v>
      </c>
      <c r="N6" s="38" t="s">
        <v>42</v>
      </c>
      <c r="O6" s="38" t="s">
        <v>55</v>
      </c>
      <c r="P6" s="38" t="s">
        <v>56</v>
      </c>
      <c r="Q6" s="38" t="s">
        <v>57</v>
      </c>
      <c r="R6" s="38" t="s">
        <v>58</v>
      </c>
      <c r="S6" s="38" t="s">
        <v>59</v>
      </c>
      <c r="T6" s="38" t="s">
        <v>60</v>
      </c>
      <c r="U6" s="38" t="s">
        <v>61</v>
      </c>
      <c r="V6" s="38" t="s">
        <v>62</v>
      </c>
      <c r="W6" s="38" t="s">
        <v>63</v>
      </c>
      <c r="X6" s="38" t="s">
        <v>64</v>
      </c>
      <c r="Y6" s="38" t="s">
        <v>39</v>
      </c>
      <c r="Z6" s="38" t="s">
        <v>65</v>
      </c>
      <c r="AA6" s="38" t="s">
        <v>66</v>
      </c>
      <c r="AB6" s="38" t="s">
        <v>67</v>
      </c>
      <c r="AC6" s="38" t="s">
        <v>68</v>
      </c>
      <c r="AD6" s="38" t="s">
        <v>69</v>
      </c>
      <c r="AE6" s="38" t="s">
        <v>70</v>
      </c>
      <c r="AF6" s="38" t="s">
        <v>71</v>
      </c>
      <c r="AG6" s="38" t="s">
        <v>31</v>
      </c>
      <c r="AH6" s="38" t="s">
        <v>72</v>
      </c>
      <c r="AI6" s="38" t="s">
        <v>73</v>
      </c>
      <c r="AJ6" s="38" t="s">
        <v>74</v>
      </c>
      <c r="AK6" s="38" t="s">
        <v>75</v>
      </c>
      <c r="AL6" s="38" t="s">
        <v>29</v>
      </c>
      <c r="AM6" s="31" t="s">
        <v>35</v>
      </c>
      <c r="AN6" s="31" t="s">
        <v>78</v>
      </c>
      <c r="AO6" s="31" t="s">
        <v>79</v>
      </c>
      <c r="AP6" s="31" t="s">
        <v>80</v>
      </c>
      <c r="AQ6" s="31" t="s">
        <v>81</v>
      </c>
      <c r="AR6" s="31" t="s">
        <v>82</v>
      </c>
      <c r="AS6" s="31" t="s">
        <v>47</v>
      </c>
      <c r="AT6" s="31" t="s">
        <v>83</v>
      </c>
      <c r="AU6" s="31" t="s">
        <v>84</v>
      </c>
      <c r="AV6" s="31" t="s">
        <v>85</v>
      </c>
      <c r="AW6" s="31" t="s">
        <v>86</v>
      </c>
      <c r="AX6" s="31" t="s">
        <v>87</v>
      </c>
      <c r="AY6" s="31" t="s">
        <v>88</v>
      </c>
      <c r="AZ6" s="31" t="s">
        <v>40</v>
      </c>
      <c r="BA6" s="31" t="s">
        <v>43</v>
      </c>
      <c r="BB6" s="31" t="s">
        <v>89</v>
      </c>
      <c r="BC6" s="31" t="s">
        <v>28</v>
      </c>
      <c r="BD6" s="31" t="s">
        <v>90</v>
      </c>
      <c r="BE6" s="31" t="s">
        <v>91</v>
      </c>
      <c r="BF6" s="31" t="s">
        <v>92</v>
      </c>
      <c r="BG6" s="31" t="s">
        <v>27</v>
      </c>
      <c r="BH6" s="31" t="s">
        <v>93</v>
      </c>
      <c r="BI6" s="31" t="s">
        <v>94</v>
      </c>
      <c r="BJ6" s="40" t="s">
        <v>95</v>
      </c>
      <c r="BK6" s="40" t="s">
        <v>96</v>
      </c>
      <c r="BL6" s="40" t="s">
        <v>97</v>
      </c>
      <c r="BM6" s="40" t="s">
        <v>38</v>
      </c>
      <c r="BN6" s="40" t="s">
        <v>36</v>
      </c>
      <c r="BO6" s="40" t="s">
        <v>98</v>
      </c>
      <c r="BP6" s="40" t="s">
        <v>99</v>
      </c>
      <c r="BQ6" s="40" t="s">
        <v>100</v>
      </c>
      <c r="BR6" s="40" t="s">
        <v>101</v>
      </c>
      <c r="BS6" s="40" t="s">
        <v>102</v>
      </c>
      <c r="BT6" s="40" t="s">
        <v>104</v>
      </c>
      <c r="BU6" s="40" t="s">
        <v>105</v>
      </c>
      <c r="BV6" s="40" t="s">
        <v>106</v>
      </c>
      <c r="BW6" s="40" t="s">
        <v>41</v>
      </c>
      <c r="BX6" s="40" t="s">
        <v>44</v>
      </c>
      <c r="BY6" s="40" t="s">
        <v>99</v>
      </c>
      <c r="BZ6" s="40" t="s">
        <v>91</v>
      </c>
      <c r="CA6" s="40" t="s">
        <v>107</v>
      </c>
      <c r="CB6" s="40" t="s">
        <v>37</v>
      </c>
      <c r="CC6" s="40" t="s">
        <v>108</v>
      </c>
      <c r="CD6" s="31" t="s">
        <v>87</v>
      </c>
      <c r="CE6" s="31" t="s">
        <v>30</v>
      </c>
      <c r="CF6" s="31" t="s">
        <v>111</v>
      </c>
    </row>
    <row r="7" spans="1:84" s="5" customFormat="1" ht="18.75" customHeight="1">
      <c r="A7" s="10"/>
      <c r="B7" s="10" t="s">
        <v>9</v>
      </c>
      <c r="C7" s="39">
        <v>199.2</v>
      </c>
      <c r="D7" s="39">
        <v>525.2</v>
      </c>
      <c r="E7" s="39">
        <v>531.1</v>
      </c>
      <c r="F7" s="39">
        <v>514.1</v>
      </c>
      <c r="G7" s="39">
        <v>705.1</v>
      </c>
      <c r="H7" s="39">
        <v>456.8</v>
      </c>
      <c r="I7" s="39">
        <v>473.1</v>
      </c>
      <c r="J7" s="39">
        <v>533.3</v>
      </c>
      <c r="K7" s="39">
        <v>516.3</v>
      </c>
      <c r="L7" s="39">
        <v>720.3</v>
      </c>
      <c r="M7" s="39">
        <v>506.8</v>
      </c>
      <c r="N7" s="39">
        <v>512</v>
      </c>
      <c r="O7" s="39">
        <v>198.5</v>
      </c>
      <c r="P7" s="39">
        <v>201.3</v>
      </c>
      <c r="Q7" s="39">
        <v>726.2</v>
      </c>
      <c r="R7" s="39">
        <v>343.7</v>
      </c>
      <c r="S7" s="39">
        <v>198.6</v>
      </c>
      <c r="T7" s="39">
        <v>518.1</v>
      </c>
      <c r="U7" s="39">
        <v>516.9</v>
      </c>
      <c r="V7" s="39">
        <v>518.8</v>
      </c>
      <c r="W7" s="39">
        <v>415.1</v>
      </c>
      <c r="X7" s="39">
        <v>724.2</v>
      </c>
      <c r="Y7" s="39">
        <v>722</v>
      </c>
      <c r="Z7" s="39">
        <v>709.1</v>
      </c>
      <c r="AA7" s="39">
        <v>200.7</v>
      </c>
      <c r="AB7" s="39">
        <v>394.4</v>
      </c>
      <c r="AC7" s="39">
        <v>171.7</v>
      </c>
      <c r="AD7" s="39">
        <v>535.9</v>
      </c>
      <c r="AE7" s="39">
        <v>447</v>
      </c>
      <c r="AF7" s="39">
        <v>549.1</v>
      </c>
      <c r="AG7" s="39">
        <v>533</v>
      </c>
      <c r="AH7" s="39">
        <v>257.6</v>
      </c>
      <c r="AI7" s="39">
        <v>553.1</v>
      </c>
      <c r="AJ7" s="39">
        <v>414</v>
      </c>
      <c r="AK7" s="39">
        <v>584.5</v>
      </c>
      <c r="AL7" s="39">
        <v>513.5</v>
      </c>
      <c r="AM7" s="37">
        <v>208.7</v>
      </c>
      <c r="AN7" s="37">
        <v>598.2</v>
      </c>
      <c r="AO7" s="37">
        <v>719.2</v>
      </c>
      <c r="AP7" s="37">
        <v>549.3</v>
      </c>
      <c r="AQ7" s="37">
        <v>550.8</v>
      </c>
      <c r="AR7" s="37">
        <v>418.5</v>
      </c>
      <c r="AS7" s="37">
        <v>717.6</v>
      </c>
      <c r="AT7" s="37">
        <v>520.6</v>
      </c>
      <c r="AU7" s="37">
        <v>517.7</v>
      </c>
      <c r="AV7" s="37">
        <v>555.2</v>
      </c>
      <c r="AW7" s="37">
        <v>305.2</v>
      </c>
      <c r="AX7" s="37">
        <v>606</v>
      </c>
      <c r="AY7" s="37">
        <v>587.3</v>
      </c>
      <c r="AZ7" s="37">
        <v>535.5</v>
      </c>
      <c r="BA7" s="37">
        <v>531.4</v>
      </c>
      <c r="BB7" s="37">
        <v>540.2</v>
      </c>
      <c r="BC7" s="37">
        <v>356.5</v>
      </c>
      <c r="BD7" s="37">
        <v>737.6</v>
      </c>
      <c r="BE7" s="37">
        <v>720.9</v>
      </c>
      <c r="BF7" s="37">
        <v>602.4</v>
      </c>
      <c r="BG7" s="37">
        <v>732.7</v>
      </c>
      <c r="BH7" s="37">
        <v>733.7</v>
      </c>
      <c r="BI7" s="37">
        <v>529.2</v>
      </c>
      <c r="BJ7" s="37">
        <v>1159.1</v>
      </c>
      <c r="BK7" s="37">
        <v>1027.5</v>
      </c>
      <c r="BL7" s="37">
        <v>1057.6</v>
      </c>
      <c r="BM7" s="37">
        <v>519.5</v>
      </c>
      <c r="BN7" s="37">
        <v>516.9</v>
      </c>
      <c r="BO7" s="37">
        <v>529.2</v>
      </c>
      <c r="BP7" s="37">
        <v>414.8</v>
      </c>
      <c r="BQ7" s="37">
        <v>684.4</v>
      </c>
      <c r="BR7" s="37">
        <v>542.9</v>
      </c>
      <c r="BS7" s="37">
        <v>515.2</v>
      </c>
      <c r="BT7" s="32">
        <v>550.8</v>
      </c>
      <c r="BU7" s="32">
        <v>543.5</v>
      </c>
      <c r="BV7" s="32">
        <v>533.2</v>
      </c>
      <c r="BW7" s="32">
        <v>618</v>
      </c>
      <c r="BX7" s="32">
        <v>807.4</v>
      </c>
      <c r="BY7" s="32">
        <v>508.6</v>
      </c>
      <c r="BZ7" s="32">
        <v>503.2</v>
      </c>
      <c r="CA7" s="32">
        <v>569.8</v>
      </c>
      <c r="CB7" s="32">
        <v>601.2</v>
      </c>
      <c r="CC7" s="32">
        <v>664.2</v>
      </c>
      <c r="CD7" s="41">
        <v>217.1</v>
      </c>
      <c r="CE7" s="41">
        <v>449.6</v>
      </c>
      <c r="CF7" s="42">
        <v>541.6</v>
      </c>
    </row>
    <row r="8" spans="1:84" s="5" customFormat="1" ht="18.75" customHeight="1" thickBot="1">
      <c r="A8" s="10"/>
      <c r="B8" s="10" t="s">
        <v>10</v>
      </c>
      <c r="C8" s="39">
        <v>199.2</v>
      </c>
      <c r="D8" s="39">
        <v>525.2</v>
      </c>
      <c r="E8" s="39">
        <v>531.1</v>
      </c>
      <c r="F8" s="39">
        <v>514.1</v>
      </c>
      <c r="G8" s="39">
        <v>705.1</v>
      </c>
      <c r="H8" s="39">
        <v>456.8</v>
      </c>
      <c r="I8" s="39">
        <v>473.1</v>
      </c>
      <c r="J8" s="39">
        <v>533.3</v>
      </c>
      <c r="K8" s="39">
        <v>516.3</v>
      </c>
      <c r="L8" s="39">
        <v>720.3</v>
      </c>
      <c r="M8" s="39">
        <v>506.8</v>
      </c>
      <c r="N8" s="39">
        <v>512</v>
      </c>
      <c r="O8" s="39">
        <v>198.5</v>
      </c>
      <c r="P8" s="39">
        <v>201.3</v>
      </c>
      <c r="Q8" s="39">
        <v>726.2</v>
      </c>
      <c r="R8" s="39">
        <v>343.7</v>
      </c>
      <c r="S8" s="39">
        <v>198.6</v>
      </c>
      <c r="T8" s="39">
        <v>518.1</v>
      </c>
      <c r="U8" s="39">
        <v>516.9</v>
      </c>
      <c r="V8" s="39">
        <v>518.8</v>
      </c>
      <c r="W8" s="39">
        <v>415.1</v>
      </c>
      <c r="X8" s="39">
        <v>724.2</v>
      </c>
      <c r="Y8" s="39">
        <v>722</v>
      </c>
      <c r="Z8" s="39">
        <v>709.1</v>
      </c>
      <c r="AA8" s="39">
        <v>200.7</v>
      </c>
      <c r="AB8" s="39">
        <v>394.4</v>
      </c>
      <c r="AC8" s="39">
        <v>171.7</v>
      </c>
      <c r="AD8" s="39">
        <v>535.9</v>
      </c>
      <c r="AE8" s="39">
        <v>447</v>
      </c>
      <c r="AF8" s="39">
        <v>549.1</v>
      </c>
      <c r="AG8" s="39">
        <v>533</v>
      </c>
      <c r="AH8" s="39">
        <v>257.6</v>
      </c>
      <c r="AI8" s="39">
        <v>553.1</v>
      </c>
      <c r="AJ8" s="39">
        <v>414</v>
      </c>
      <c r="AK8" s="39">
        <v>584.5</v>
      </c>
      <c r="AL8" s="39">
        <v>513.5</v>
      </c>
      <c r="AM8" s="37">
        <v>208.7</v>
      </c>
      <c r="AN8" s="37">
        <v>598.2</v>
      </c>
      <c r="AO8" s="37">
        <v>719.2</v>
      </c>
      <c r="AP8" s="37">
        <v>549.3</v>
      </c>
      <c r="AQ8" s="37">
        <v>550.8</v>
      </c>
      <c r="AR8" s="37">
        <v>418.5</v>
      </c>
      <c r="AS8" s="37">
        <v>717.6</v>
      </c>
      <c r="AT8" s="37">
        <v>520.6</v>
      </c>
      <c r="AU8" s="37">
        <v>517.7</v>
      </c>
      <c r="AV8" s="37">
        <v>555.2</v>
      </c>
      <c r="AW8" s="37">
        <v>305.2</v>
      </c>
      <c r="AX8" s="37">
        <v>606</v>
      </c>
      <c r="AY8" s="37">
        <v>587.3</v>
      </c>
      <c r="AZ8" s="37">
        <v>535.5</v>
      </c>
      <c r="BA8" s="37">
        <v>531.4</v>
      </c>
      <c r="BB8" s="37">
        <v>540.2</v>
      </c>
      <c r="BC8" s="37">
        <v>356.5</v>
      </c>
      <c r="BD8" s="37">
        <v>737.6</v>
      </c>
      <c r="BE8" s="37">
        <v>720.9</v>
      </c>
      <c r="BF8" s="37">
        <v>602.4</v>
      </c>
      <c r="BG8" s="37">
        <v>732.7</v>
      </c>
      <c r="BH8" s="37">
        <v>733.7</v>
      </c>
      <c r="BI8" s="37">
        <v>529.2</v>
      </c>
      <c r="BJ8" s="37">
        <v>1159.1</v>
      </c>
      <c r="BK8" s="37">
        <v>1027.5</v>
      </c>
      <c r="BL8" s="37">
        <v>1057.6</v>
      </c>
      <c r="BM8" s="37">
        <v>519.5</v>
      </c>
      <c r="BN8" s="37">
        <v>516.9</v>
      </c>
      <c r="BO8" s="37">
        <v>529.2</v>
      </c>
      <c r="BP8" s="37">
        <v>414.8</v>
      </c>
      <c r="BQ8" s="37">
        <v>684.4</v>
      </c>
      <c r="BR8" s="37">
        <v>542.9</v>
      </c>
      <c r="BS8" s="37">
        <v>515.2</v>
      </c>
      <c r="BT8" s="32">
        <v>550.8</v>
      </c>
      <c r="BU8" s="32">
        <v>543.5</v>
      </c>
      <c r="BV8" s="32">
        <v>533.2</v>
      </c>
      <c r="BW8" s="32">
        <v>618</v>
      </c>
      <c r="BX8" s="32">
        <v>807.4</v>
      </c>
      <c r="BY8" s="32">
        <v>508.6</v>
      </c>
      <c r="BZ8" s="32">
        <v>503.2</v>
      </c>
      <c r="CA8" s="32">
        <v>569.8</v>
      </c>
      <c r="CB8" s="32">
        <v>601.2</v>
      </c>
      <c r="CC8" s="32">
        <v>664.2</v>
      </c>
      <c r="CD8" s="41">
        <v>217.1</v>
      </c>
      <c r="CE8" s="41">
        <v>449.6</v>
      </c>
      <c r="CF8" s="42">
        <v>541.6</v>
      </c>
    </row>
    <row r="9" spans="1:84" s="5" customFormat="1" ht="18.75" customHeight="1" thickTop="1">
      <c r="A9" s="48" t="s">
        <v>6</v>
      </c>
      <c r="B9" s="18" t="s">
        <v>3</v>
      </c>
      <c r="C9" s="11">
        <f>C8*45%/100</f>
        <v>0.8964</v>
      </c>
      <c r="D9" s="11">
        <f aca="true" t="shared" si="0" ref="D9:BH9">D8*45%/100</f>
        <v>2.3634000000000004</v>
      </c>
      <c r="E9" s="11">
        <f t="shared" si="0"/>
        <v>2.3899500000000002</v>
      </c>
      <c r="F9" s="11">
        <f t="shared" si="0"/>
        <v>2.3134500000000005</v>
      </c>
      <c r="G9" s="11">
        <f t="shared" si="0"/>
        <v>3.17295</v>
      </c>
      <c r="H9" s="11">
        <f t="shared" si="0"/>
        <v>2.0556</v>
      </c>
      <c r="I9" s="11">
        <f t="shared" si="0"/>
        <v>2.12895</v>
      </c>
      <c r="J9" s="11">
        <f t="shared" si="0"/>
        <v>2.39985</v>
      </c>
      <c r="K9" s="11">
        <f t="shared" si="0"/>
        <v>2.3233499999999996</v>
      </c>
      <c r="L9" s="11">
        <f t="shared" si="0"/>
        <v>3.2413499999999997</v>
      </c>
      <c r="M9" s="11">
        <f t="shared" si="0"/>
        <v>2.2806</v>
      </c>
      <c r="N9" s="11">
        <f t="shared" si="0"/>
        <v>2.3040000000000003</v>
      </c>
      <c r="O9" s="11">
        <f t="shared" si="0"/>
        <v>0.89325</v>
      </c>
      <c r="P9" s="11">
        <f t="shared" si="0"/>
        <v>0.90585</v>
      </c>
      <c r="Q9" s="11">
        <f t="shared" si="0"/>
        <v>3.2679</v>
      </c>
      <c r="R9" s="11">
        <f t="shared" si="0"/>
        <v>1.5466499999999999</v>
      </c>
      <c r="S9" s="11">
        <f t="shared" si="0"/>
        <v>0.8937</v>
      </c>
      <c r="T9" s="11">
        <f t="shared" si="0"/>
        <v>2.3314500000000002</v>
      </c>
      <c r="U9" s="11">
        <f t="shared" si="0"/>
        <v>2.32605</v>
      </c>
      <c r="V9" s="11">
        <f t="shared" si="0"/>
        <v>2.3346</v>
      </c>
      <c r="W9" s="11">
        <f t="shared" si="0"/>
        <v>1.8679500000000002</v>
      </c>
      <c r="X9" s="11">
        <f t="shared" si="0"/>
        <v>3.2589000000000006</v>
      </c>
      <c r="Y9" s="11">
        <f t="shared" si="0"/>
        <v>3.2490000000000006</v>
      </c>
      <c r="Z9" s="11">
        <f t="shared" si="0"/>
        <v>3.1909500000000004</v>
      </c>
      <c r="AA9" s="11">
        <f t="shared" si="0"/>
        <v>0.90315</v>
      </c>
      <c r="AB9" s="11">
        <f t="shared" si="0"/>
        <v>1.7748</v>
      </c>
      <c r="AC9" s="11">
        <f t="shared" si="0"/>
        <v>0.7726500000000001</v>
      </c>
      <c r="AD9" s="11">
        <f t="shared" si="0"/>
        <v>2.41155</v>
      </c>
      <c r="AE9" s="11">
        <f t="shared" si="0"/>
        <v>2.0115</v>
      </c>
      <c r="AF9" s="11">
        <f t="shared" si="0"/>
        <v>2.47095</v>
      </c>
      <c r="AG9" s="11">
        <f t="shared" si="0"/>
        <v>2.3985</v>
      </c>
      <c r="AH9" s="11">
        <f t="shared" si="0"/>
        <v>1.1592000000000002</v>
      </c>
      <c r="AI9" s="11">
        <f t="shared" si="0"/>
        <v>2.48895</v>
      </c>
      <c r="AJ9" s="11">
        <f t="shared" si="0"/>
        <v>1.8630000000000002</v>
      </c>
      <c r="AK9" s="11">
        <f t="shared" si="0"/>
        <v>2.63025</v>
      </c>
      <c r="AL9" s="11">
        <f t="shared" si="0"/>
        <v>2.31075</v>
      </c>
      <c r="AM9" s="11">
        <f t="shared" si="0"/>
        <v>0.9391499999999999</v>
      </c>
      <c r="AN9" s="11">
        <f t="shared" si="0"/>
        <v>2.6919000000000004</v>
      </c>
      <c r="AO9" s="11">
        <f t="shared" si="0"/>
        <v>3.2364000000000006</v>
      </c>
      <c r="AP9" s="11">
        <f t="shared" si="0"/>
        <v>2.47185</v>
      </c>
      <c r="AQ9" s="11">
        <f t="shared" si="0"/>
        <v>2.4785999999999997</v>
      </c>
      <c r="AR9" s="11">
        <f t="shared" si="0"/>
        <v>1.88325</v>
      </c>
      <c r="AS9" s="11">
        <f t="shared" si="0"/>
        <v>3.2292</v>
      </c>
      <c r="AT9" s="11">
        <f t="shared" si="0"/>
        <v>2.3427000000000002</v>
      </c>
      <c r="AU9" s="11">
        <f t="shared" si="0"/>
        <v>2.3296500000000004</v>
      </c>
      <c r="AV9" s="11">
        <f t="shared" si="0"/>
        <v>2.4984</v>
      </c>
      <c r="AW9" s="11">
        <f t="shared" si="0"/>
        <v>1.3734</v>
      </c>
      <c r="AX9" s="11">
        <f t="shared" si="0"/>
        <v>2.727</v>
      </c>
      <c r="AY9" s="11">
        <f t="shared" si="0"/>
        <v>2.6428499999999997</v>
      </c>
      <c r="AZ9" s="11">
        <f t="shared" si="0"/>
        <v>2.40975</v>
      </c>
      <c r="BA9" s="11">
        <f t="shared" si="0"/>
        <v>2.3912999999999998</v>
      </c>
      <c r="BB9" s="11">
        <f t="shared" si="0"/>
        <v>2.4309000000000003</v>
      </c>
      <c r="BC9" s="11">
        <f t="shared" si="0"/>
        <v>1.6042500000000002</v>
      </c>
      <c r="BD9" s="11">
        <f t="shared" si="0"/>
        <v>3.3192000000000004</v>
      </c>
      <c r="BE9" s="11">
        <f t="shared" si="0"/>
        <v>3.2440499999999997</v>
      </c>
      <c r="BF9" s="11">
        <f t="shared" si="0"/>
        <v>2.7108</v>
      </c>
      <c r="BG9" s="11">
        <f t="shared" si="0"/>
        <v>3.2971500000000002</v>
      </c>
      <c r="BH9" s="11">
        <f t="shared" si="0"/>
        <v>3.3016500000000004</v>
      </c>
      <c r="BI9" s="11">
        <f aca="true" t="shared" si="1" ref="BI9:CF9">BI8*45%/100</f>
        <v>2.3814</v>
      </c>
      <c r="BJ9" s="11">
        <f t="shared" si="1"/>
        <v>5.21595</v>
      </c>
      <c r="BK9" s="11">
        <f t="shared" si="1"/>
        <v>4.62375</v>
      </c>
      <c r="BL9" s="11">
        <f t="shared" si="1"/>
        <v>4.7592</v>
      </c>
      <c r="BM9" s="11">
        <f t="shared" si="1"/>
        <v>2.33775</v>
      </c>
      <c r="BN9" s="11">
        <f t="shared" si="1"/>
        <v>2.32605</v>
      </c>
      <c r="BO9" s="11">
        <f t="shared" si="1"/>
        <v>2.3814</v>
      </c>
      <c r="BP9" s="11">
        <f t="shared" si="1"/>
        <v>1.8666</v>
      </c>
      <c r="BQ9" s="11">
        <f t="shared" si="1"/>
        <v>3.0798</v>
      </c>
      <c r="BR9" s="11">
        <f t="shared" si="1"/>
        <v>2.44305</v>
      </c>
      <c r="BS9" s="11">
        <f t="shared" si="1"/>
        <v>2.3184000000000005</v>
      </c>
      <c r="BT9" s="11">
        <f t="shared" si="1"/>
        <v>2.4785999999999997</v>
      </c>
      <c r="BU9" s="11">
        <f t="shared" si="1"/>
        <v>2.4457500000000003</v>
      </c>
      <c r="BV9" s="11">
        <f t="shared" si="1"/>
        <v>2.3994000000000004</v>
      </c>
      <c r="BW9" s="11">
        <f t="shared" si="1"/>
        <v>2.781</v>
      </c>
      <c r="BX9" s="11">
        <f t="shared" si="1"/>
        <v>3.6332999999999998</v>
      </c>
      <c r="BY9" s="11">
        <f t="shared" si="1"/>
        <v>2.2887</v>
      </c>
      <c r="BZ9" s="11">
        <f t="shared" si="1"/>
        <v>2.2644</v>
      </c>
      <c r="CA9" s="11">
        <f t="shared" si="1"/>
        <v>2.5641</v>
      </c>
      <c r="CB9" s="11">
        <f t="shared" si="1"/>
        <v>2.7054</v>
      </c>
      <c r="CC9" s="11">
        <f t="shared" si="1"/>
        <v>2.9889000000000006</v>
      </c>
      <c r="CD9" s="11">
        <f t="shared" si="1"/>
        <v>0.97695</v>
      </c>
      <c r="CE9" s="11">
        <f t="shared" si="1"/>
        <v>2.0232</v>
      </c>
      <c r="CF9" s="11">
        <f t="shared" si="1"/>
        <v>2.4372000000000003</v>
      </c>
    </row>
    <row r="10" spans="1:84" s="8" customFormat="1" ht="18.75" customHeight="1">
      <c r="A10" s="49"/>
      <c r="B10" s="19" t="s">
        <v>13</v>
      </c>
      <c r="C10" s="12">
        <f>1007.68*C9</f>
        <v>903.2843519999999</v>
      </c>
      <c r="D10" s="12">
        <f aca="true" t="shared" si="2" ref="D10:BH10">1007.68*D9</f>
        <v>2381.550912</v>
      </c>
      <c r="E10" s="12">
        <f t="shared" si="2"/>
        <v>2408.3048160000003</v>
      </c>
      <c r="F10" s="12">
        <f t="shared" si="2"/>
        <v>2331.2172960000003</v>
      </c>
      <c r="G10" s="12">
        <f t="shared" si="2"/>
        <v>3197.318256</v>
      </c>
      <c r="H10" s="12">
        <f t="shared" si="2"/>
        <v>2071.387008</v>
      </c>
      <c r="I10" s="12">
        <f t="shared" si="2"/>
        <v>2145.300336</v>
      </c>
      <c r="J10" s="12">
        <f t="shared" si="2"/>
        <v>2418.280848</v>
      </c>
      <c r="K10" s="12">
        <f t="shared" si="2"/>
        <v>2341.1933279999994</v>
      </c>
      <c r="L10" s="12">
        <f t="shared" si="2"/>
        <v>3266.2435679999994</v>
      </c>
      <c r="M10" s="12">
        <f t="shared" si="2"/>
        <v>2298.115008</v>
      </c>
      <c r="N10" s="12">
        <f t="shared" si="2"/>
        <v>2321.69472</v>
      </c>
      <c r="O10" s="12">
        <f t="shared" si="2"/>
        <v>900.11016</v>
      </c>
      <c r="P10" s="12">
        <f t="shared" si="2"/>
        <v>912.806928</v>
      </c>
      <c r="Q10" s="12">
        <f t="shared" si="2"/>
        <v>3292.997472</v>
      </c>
      <c r="R10" s="12">
        <f t="shared" si="2"/>
        <v>1558.5282719999998</v>
      </c>
      <c r="S10" s="12">
        <f t="shared" si="2"/>
        <v>900.563616</v>
      </c>
      <c r="T10" s="12">
        <f t="shared" si="2"/>
        <v>2349.355536</v>
      </c>
      <c r="U10" s="12">
        <f t="shared" si="2"/>
        <v>2343.914064</v>
      </c>
      <c r="V10" s="12">
        <f t="shared" si="2"/>
        <v>2352.529728</v>
      </c>
      <c r="W10" s="12">
        <f t="shared" si="2"/>
        <v>1882.2958560000002</v>
      </c>
      <c r="X10" s="12">
        <f t="shared" si="2"/>
        <v>3283.9283520000004</v>
      </c>
      <c r="Y10" s="12">
        <f t="shared" si="2"/>
        <v>3273.9523200000003</v>
      </c>
      <c r="Z10" s="12">
        <f t="shared" si="2"/>
        <v>3215.4564960000002</v>
      </c>
      <c r="AA10" s="12">
        <f t="shared" si="2"/>
        <v>910.086192</v>
      </c>
      <c r="AB10" s="12">
        <f t="shared" si="2"/>
        <v>1788.4304639999998</v>
      </c>
      <c r="AC10" s="12">
        <f t="shared" si="2"/>
        <v>778.5839520000001</v>
      </c>
      <c r="AD10" s="12">
        <f t="shared" si="2"/>
        <v>2430.0707039999998</v>
      </c>
      <c r="AE10" s="12">
        <f t="shared" si="2"/>
        <v>2026.9483199999997</v>
      </c>
      <c r="AF10" s="12">
        <f t="shared" si="2"/>
        <v>2489.926896</v>
      </c>
      <c r="AG10" s="12">
        <f t="shared" si="2"/>
        <v>2416.9204799999998</v>
      </c>
      <c r="AH10" s="12">
        <f t="shared" si="2"/>
        <v>1168.1026560000003</v>
      </c>
      <c r="AI10" s="12">
        <f t="shared" si="2"/>
        <v>2508.0651359999997</v>
      </c>
      <c r="AJ10" s="12">
        <f t="shared" si="2"/>
        <v>1877.3078400000002</v>
      </c>
      <c r="AK10" s="12">
        <f t="shared" si="2"/>
        <v>2650.45032</v>
      </c>
      <c r="AL10" s="12">
        <f t="shared" si="2"/>
        <v>2328.49656</v>
      </c>
      <c r="AM10" s="12">
        <f t="shared" si="2"/>
        <v>946.3626719999999</v>
      </c>
      <c r="AN10" s="12">
        <f t="shared" si="2"/>
        <v>2712.573792</v>
      </c>
      <c r="AO10" s="12">
        <f t="shared" si="2"/>
        <v>3261.2555520000005</v>
      </c>
      <c r="AP10" s="12">
        <f t="shared" si="2"/>
        <v>2490.833808</v>
      </c>
      <c r="AQ10" s="12">
        <f t="shared" si="2"/>
        <v>2497.6356479999995</v>
      </c>
      <c r="AR10" s="12">
        <f t="shared" si="2"/>
        <v>1897.71336</v>
      </c>
      <c r="AS10" s="12">
        <f t="shared" si="2"/>
        <v>3254.000256</v>
      </c>
      <c r="AT10" s="12">
        <f t="shared" si="2"/>
        <v>2360.691936</v>
      </c>
      <c r="AU10" s="12">
        <f t="shared" si="2"/>
        <v>2347.541712</v>
      </c>
      <c r="AV10" s="12">
        <f t="shared" si="2"/>
        <v>2517.587712</v>
      </c>
      <c r="AW10" s="12">
        <f t="shared" si="2"/>
        <v>1383.947712</v>
      </c>
      <c r="AX10" s="12">
        <f t="shared" si="2"/>
        <v>2747.9433599999998</v>
      </c>
      <c r="AY10" s="12">
        <f t="shared" si="2"/>
        <v>2663.1470879999997</v>
      </c>
      <c r="AZ10" s="12">
        <f t="shared" si="2"/>
        <v>2428.25688</v>
      </c>
      <c r="BA10" s="12">
        <f t="shared" si="2"/>
        <v>2409.6651839999995</v>
      </c>
      <c r="BB10" s="12">
        <f t="shared" si="2"/>
        <v>2449.569312</v>
      </c>
      <c r="BC10" s="12">
        <f t="shared" si="2"/>
        <v>1616.5706400000001</v>
      </c>
      <c r="BD10" s="12">
        <f t="shared" si="2"/>
        <v>3344.691456</v>
      </c>
      <c r="BE10" s="12">
        <f t="shared" si="2"/>
        <v>3268.9643039999996</v>
      </c>
      <c r="BF10" s="12">
        <f t="shared" si="2"/>
        <v>2731.618944</v>
      </c>
      <c r="BG10" s="12">
        <f t="shared" si="2"/>
        <v>3322.472112</v>
      </c>
      <c r="BH10" s="12">
        <f t="shared" si="2"/>
        <v>3327.0066720000004</v>
      </c>
      <c r="BI10" s="12">
        <f aca="true" t="shared" si="3" ref="BI10:CF10">1007.68*BI9</f>
        <v>2399.689152</v>
      </c>
      <c r="BJ10" s="12">
        <f t="shared" si="3"/>
        <v>5256.008496</v>
      </c>
      <c r="BK10" s="12">
        <f t="shared" si="3"/>
        <v>4659.2604</v>
      </c>
      <c r="BL10" s="12">
        <f t="shared" si="3"/>
        <v>4795.750655999999</v>
      </c>
      <c r="BM10" s="12">
        <f t="shared" si="3"/>
        <v>2355.70392</v>
      </c>
      <c r="BN10" s="12">
        <f t="shared" si="3"/>
        <v>2343.914064</v>
      </c>
      <c r="BO10" s="12">
        <f t="shared" si="3"/>
        <v>2399.689152</v>
      </c>
      <c r="BP10" s="12">
        <f t="shared" si="3"/>
        <v>1880.9354879999999</v>
      </c>
      <c r="BQ10" s="12">
        <f t="shared" si="3"/>
        <v>3103.452864</v>
      </c>
      <c r="BR10" s="12">
        <f t="shared" si="3"/>
        <v>2461.8126239999997</v>
      </c>
      <c r="BS10" s="12">
        <f t="shared" si="3"/>
        <v>2336.2053120000005</v>
      </c>
      <c r="BT10" s="12">
        <f t="shared" si="3"/>
        <v>2497.6356479999995</v>
      </c>
      <c r="BU10" s="12">
        <f t="shared" si="3"/>
        <v>2464.5333600000004</v>
      </c>
      <c r="BV10" s="12">
        <f t="shared" si="3"/>
        <v>2417.827392</v>
      </c>
      <c r="BW10" s="12">
        <f t="shared" si="3"/>
        <v>2802.35808</v>
      </c>
      <c r="BX10" s="12">
        <f t="shared" si="3"/>
        <v>3661.2037439999995</v>
      </c>
      <c r="BY10" s="12">
        <f t="shared" si="3"/>
        <v>2306.277216</v>
      </c>
      <c r="BZ10" s="12">
        <f t="shared" si="3"/>
        <v>2281.7905920000003</v>
      </c>
      <c r="CA10" s="12">
        <f t="shared" si="3"/>
        <v>2583.7922879999996</v>
      </c>
      <c r="CB10" s="12">
        <f t="shared" si="3"/>
        <v>2726.177472</v>
      </c>
      <c r="CC10" s="12">
        <f t="shared" si="3"/>
        <v>3011.854752</v>
      </c>
      <c r="CD10" s="12">
        <f t="shared" si="3"/>
        <v>984.4529759999999</v>
      </c>
      <c r="CE10" s="12">
        <f t="shared" si="3"/>
        <v>2038.738176</v>
      </c>
      <c r="CF10" s="12">
        <f t="shared" si="3"/>
        <v>2455.917696</v>
      </c>
    </row>
    <row r="11" spans="1:84" s="5" customFormat="1" ht="18.75" customHeight="1">
      <c r="A11" s="49"/>
      <c r="B11" s="19" t="s">
        <v>2</v>
      </c>
      <c r="C11" s="3">
        <f>C10/C7/12</f>
        <v>0.37788</v>
      </c>
      <c r="D11" s="3">
        <f aca="true" t="shared" si="4" ref="D11:BH11">D10/D7/12</f>
        <v>0.37788</v>
      </c>
      <c r="E11" s="3">
        <f t="shared" si="4"/>
        <v>0.37788000000000005</v>
      </c>
      <c r="F11" s="3">
        <f t="shared" si="4"/>
        <v>0.37788</v>
      </c>
      <c r="G11" s="3">
        <f t="shared" si="4"/>
        <v>0.37788</v>
      </c>
      <c r="H11" s="3">
        <f t="shared" si="4"/>
        <v>0.37788</v>
      </c>
      <c r="I11" s="3">
        <f t="shared" si="4"/>
        <v>0.37787999999999994</v>
      </c>
      <c r="J11" s="3">
        <f t="shared" si="4"/>
        <v>0.37788</v>
      </c>
      <c r="K11" s="3">
        <f t="shared" si="4"/>
        <v>0.37787999999999994</v>
      </c>
      <c r="L11" s="3">
        <f t="shared" si="4"/>
        <v>0.37787999999999994</v>
      </c>
      <c r="M11" s="3">
        <f t="shared" si="4"/>
        <v>0.37788</v>
      </c>
      <c r="N11" s="3">
        <f t="shared" si="4"/>
        <v>0.37788</v>
      </c>
      <c r="O11" s="3">
        <f t="shared" si="4"/>
        <v>0.37788</v>
      </c>
      <c r="P11" s="3">
        <f t="shared" si="4"/>
        <v>0.37788</v>
      </c>
      <c r="Q11" s="3">
        <f t="shared" si="4"/>
        <v>0.37788</v>
      </c>
      <c r="R11" s="3">
        <f t="shared" si="4"/>
        <v>0.37788</v>
      </c>
      <c r="S11" s="3">
        <f t="shared" si="4"/>
        <v>0.37788</v>
      </c>
      <c r="T11" s="3">
        <f t="shared" si="4"/>
        <v>0.37788</v>
      </c>
      <c r="U11" s="3">
        <f t="shared" si="4"/>
        <v>0.37788</v>
      </c>
      <c r="V11" s="3">
        <f t="shared" si="4"/>
        <v>0.37788</v>
      </c>
      <c r="W11" s="3">
        <f t="shared" si="4"/>
        <v>0.37788</v>
      </c>
      <c r="X11" s="3">
        <f t="shared" si="4"/>
        <v>0.37788</v>
      </c>
      <c r="Y11" s="3">
        <f t="shared" si="4"/>
        <v>0.37788000000000005</v>
      </c>
      <c r="Z11" s="3">
        <f t="shared" si="4"/>
        <v>0.37788</v>
      </c>
      <c r="AA11" s="3">
        <f t="shared" si="4"/>
        <v>0.37788</v>
      </c>
      <c r="AB11" s="3">
        <f t="shared" si="4"/>
        <v>0.37788</v>
      </c>
      <c r="AC11" s="3">
        <f t="shared" si="4"/>
        <v>0.37788000000000005</v>
      </c>
      <c r="AD11" s="3">
        <f t="shared" si="4"/>
        <v>0.37788</v>
      </c>
      <c r="AE11" s="3">
        <f t="shared" si="4"/>
        <v>0.37787999999999994</v>
      </c>
      <c r="AF11" s="3">
        <f t="shared" si="4"/>
        <v>0.37788</v>
      </c>
      <c r="AG11" s="3">
        <f t="shared" si="4"/>
        <v>0.37788</v>
      </c>
      <c r="AH11" s="3">
        <f t="shared" si="4"/>
        <v>0.37788000000000005</v>
      </c>
      <c r="AI11" s="3">
        <f t="shared" si="4"/>
        <v>0.37787999999999994</v>
      </c>
      <c r="AJ11" s="3">
        <f t="shared" si="4"/>
        <v>0.37788000000000005</v>
      </c>
      <c r="AK11" s="3">
        <f t="shared" si="4"/>
        <v>0.37788</v>
      </c>
      <c r="AL11" s="3">
        <f t="shared" si="4"/>
        <v>0.37788</v>
      </c>
      <c r="AM11" s="3">
        <f t="shared" si="4"/>
        <v>0.37788</v>
      </c>
      <c r="AN11" s="3">
        <f t="shared" si="4"/>
        <v>0.37788</v>
      </c>
      <c r="AO11" s="3">
        <f t="shared" si="4"/>
        <v>0.37788000000000005</v>
      </c>
      <c r="AP11" s="3">
        <f t="shared" si="4"/>
        <v>0.37788</v>
      </c>
      <c r="AQ11" s="3">
        <f t="shared" si="4"/>
        <v>0.37787999999999994</v>
      </c>
      <c r="AR11" s="3">
        <f t="shared" si="4"/>
        <v>0.37788</v>
      </c>
      <c r="AS11" s="3">
        <f t="shared" si="4"/>
        <v>0.37788</v>
      </c>
      <c r="AT11" s="3">
        <f t="shared" si="4"/>
        <v>0.37788</v>
      </c>
      <c r="AU11" s="3">
        <f t="shared" si="4"/>
        <v>0.37788</v>
      </c>
      <c r="AV11" s="3">
        <f t="shared" si="4"/>
        <v>0.37788</v>
      </c>
      <c r="AW11" s="3">
        <f t="shared" si="4"/>
        <v>0.37788</v>
      </c>
      <c r="AX11" s="3">
        <f t="shared" si="4"/>
        <v>0.37788</v>
      </c>
      <c r="AY11" s="3">
        <f t="shared" si="4"/>
        <v>0.37788</v>
      </c>
      <c r="AZ11" s="3">
        <f t="shared" si="4"/>
        <v>0.37788</v>
      </c>
      <c r="BA11" s="3">
        <f t="shared" si="4"/>
        <v>0.37787999999999994</v>
      </c>
      <c r="BB11" s="3">
        <f t="shared" si="4"/>
        <v>0.37788</v>
      </c>
      <c r="BC11" s="3">
        <f t="shared" si="4"/>
        <v>0.37788000000000005</v>
      </c>
      <c r="BD11" s="3">
        <f t="shared" si="4"/>
        <v>0.37788</v>
      </c>
      <c r="BE11" s="3">
        <f t="shared" si="4"/>
        <v>0.37788</v>
      </c>
      <c r="BF11" s="3">
        <f t="shared" si="4"/>
        <v>0.37788</v>
      </c>
      <c r="BG11" s="3">
        <f t="shared" si="4"/>
        <v>0.37788</v>
      </c>
      <c r="BH11" s="3">
        <f t="shared" si="4"/>
        <v>0.37788</v>
      </c>
      <c r="BI11" s="3">
        <f aca="true" t="shared" si="5" ref="BI11:CF11">BI10/BI7/12</f>
        <v>0.37787999999999994</v>
      </c>
      <c r="BJ11" s="3">
        <f t="shared" si="5"/>
        <v>0.37788000000000005</v>
      </c>
      <c r="BK11" s="3">
        <f t="shared" si="5"/>
        <v>0.37788</v>
      </c>
      <c r="BL11" s="3">
        <f t="shared" si="5"/>
        <v>0.37788</v>
      </c>
      <c r="BM11" s="3">
        <f t="shared" si="5"/>
        <v>0.37788</v>
      </c>
      <c r="BN11" s="3">
        <f t="shared" si="5"/>
        <v>0.37788</v>
      </c>
      <c r="BO11" s="3">
        <f t="shared" si="5"/>
        <v>0.37787999999999994</v>
      </c>
      <c r="BP11" s="3">
        <f t="shared" si="5"/>
        <v>0.37788</v>
      </c>
      <c r="BQ11" s="3">
        <f t="shared" si="5"/>
        <v>0.37788</v>
      </c>
      <c r="BR11" s="3">
        <f t="shared" si="5"/>
        <v>0.37788</v>
      </c>
      <c r="BS11" s="3">
        <f t="shared" si="5"/>
        <v>0.37788000000000005</v>
      </c>
      <c r="BT11" s="3">
        <f t="shared" si="5"/>
        <v>0.37787999999999994</v>
      </c>
      <c r="BU11" s="3">
        <f t="shared" si="5"/>
        <v>0.37788000000000005</v>
      </c>
      <c r="BV11" s="3">
        <f t="shared" si="5"/>
        <v>0.37788</v>
      </c>
      <c r="BW11" s="3">
        <f t="shared" si="5"/>
        <v>0.37788</v>
      </c>
      <c r="BX11" s="3">
        <f t="shared" si="5"/>
        <v>0.37787999999999994</v>
      </c>
      <c r="BY11" s="3">
        <f t="shared" si="5"/>
        <v>0.37788</v>
      </c>
      <c r="BZ11" s="3">
        <f t="shared" si="5"/>
        <v>0.37788000000000005</v>
      </c>
      <c r="CA11" s="3">
        <f t="shared" si="5"/>
        <v>0.37788</v>
      </c>
      <c r="CB11" s="3">
        <f t="shared" si="5"/>
        <v>0.37787999999999994</v>
      </c>
      <c r="CC11" s="3">
        <f t="shared" si="5"/>
        <v>0.37788</v>
      </c>
      <c r="CD11" s="3">
        <f t="shared" si="5"/>
        <v>0.37788</v>
      </c>
      <c r="CE11" s="3">
        <f t="shared" si="5"/>
        <v>0.37788</v>
      </c>
      <c r="CF11" s="3">
        <f t="shared" si="5"/>
        <v>0.37788</v>
      </c>
    </row>
    <row r="12" spans="1:84" s="5" customFormat="1" ht="18.75" customHeight="1" thickBot="1">
      <c r="A12" s="50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14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13" t="s">
        <v>14</v>
      </c>
      <c r="AJ12" s="13" t="s">
        <v>14</v>
      </c>
      <c r="AK12" s="13" t="s">
        <v>14</v>
      </c>
      <c r="AL12" s="13" t="s">
        <v>14</v>
      </c>
      <c r="AM12" s="13" t="s">
        <v>14</v>
      </c>
      <c r="AN12" s="13" t="s">
        <v>14</v>
      </c>
      <c r="AO12" s="13" t="s">
        <v>14</v>
      </c>
      <c r="AP12" s="13" t="s">
        <v>14</v>
      </c>
      <c r="AQ12" s="13" t="s">
        <v>14</v>
      </c>
      <c r="AR12" s="13" t="s">
        <v>14</v>
      </c>
      <c r="AS12" s="13" t="s">
        <v>14</v>
      </c>
      <c r="AT12" s="13" t="s">
        <v>14</v>
      </c>
      <c r="AU12" s="13" t="s">
        <v>14</v>
      </c>
      <c r="AV12" s="13" t="s">
        <v>14</v>
      </c>
      <c r="AW12" s="13" t="s">
        <v>14</v>
      </c>
      <c r="AX12" s="13" t="s">
        <v>14</v>
      </c>
      <c r="AY12" s="13" t="s">
        <v>14</v>
      </c>
      <c r="AZ12" s="13" t="s">
        <v>14</v>
      </c>
      <c r="BA12" s="13" t="s">
        <v>14</v>
      </c>
      <c r="BB12" s="13" t="s">
        <v>14</v>
      </c>
      <c r="BC12" s="13" t="s">
        <v>14</v>
      </c>
      <c r="BD12" s="13" t="s">
        <v>14</v>
      </c>
      <c r="BE12" s="13" t="s">
        <v>14</v>
      </c>
      <c r="BF12" s="13" t="s">
        <v>14</v>
      </c>
      <c r="BG12" s="13" t="s">
        <v>14</v>
      </c>
      <c r="BH12" s="13" t="s">
        <v>14</v>
      </c>
      <c r="BI12" s="13" t="s">
        <v>14</v>
      </c>
      <c r="BJ12" s="13" t="s">
        <v>14</v>
      </c>
      <c r="BK12" s="13" t="s">
        <v>14</v>
      </c>
      <c r="BL12" s="13" t="s">
        <v>14</v>
      </c>
      <c r="BM12" s="13" t="s">
        <v>14</v>
      </c>
      <c r="BN12" s="13" t="s">
        <v>14</v>
      </c>
      <c r="BO12" s="13" t="s">
        <v>14</v>
      </c>
      <c r="BP12" s="13" t="s">
        <v>14</v>
      </c>
      <c r="BQ12" s="13" t="s">
        <v>14</v>
      </c>
      <c r="BR12" s="13" t="s">
        <v>14</v>
      </c>
      <c r="BS12" s="13" t="s">
        <v>14</v>
      </c>
      <c r="BT12" s="13" t="s">
        <v>14</v>
      </c>
      <c r="BU12" s="13" t="s">
        <v>14</v>
      </c>
      <c r="BV12" s="13" t="s">
        <v>14</v>
      </c>
      <c r="BW12" s="13" t="s">
        <v>14</v>
      </c>
      <c r="BX12" s="13" t="s">
        <v>14</v>
      </c>
      <c r="BY12" s="13" t="s">
        <v>14</v>
      </c>
      <c r="BZ12" s="13" t="s">
        <v>14</v>
      </c>
      <c r="CA12" s="13" t="s">
        <v>14</v>
      </c>
      <c r="CB12" s="13" t="s">
        <v>14</v>
      </c>
      <c r="CC12" s="13" t="s">
        <v>14</v>
      </c>
      <c r="CD12" s="13" t="s">
        <v>14</v>
      </c>
      <c r="CE12" s="13" t="s">
        <v>14</v>
      </c>
      <c r="CF12" s="13" t="s">
        <v>14</v>
      </c>
    </row>
    <row r="13" spans="1:84" s="5" customFormat="1" ht="18.75" customHeight="1" thickTop="1">
      <c r="A13" s="49" t="s">
        <v>16</v>
      </c>
      <c r="B13" s="25" t="s">
        <v>4</v>
      </c>
      <c r="C13" s="26">
        <f>C8*10%/10</f>
        <v>1.9920000000000002</v>
      </c>
      <c r="D13" s="26">
        <f aca="true" t="shared" si="6" ref="D13:BH13">D8*10%/10</f>
        <v>5.252000000000001</v>
      </c>
      <c r="E13" s="26">
        <f t="shared" si="6"/>
        <v>5.311000000000001</v>
      </c>
      <c r="F13" s="26">
        <f t="shared" si="6"/>
        <v>5.141</v>
      </c>
      <c r="G13" s="26">
        <f t="shared" si="6"/>
        <v>7.051</v>
      </c>
      <c r="H13" s="26">
        <f t="shared" si="6"/>
        <v>4.5680000000000005</v>
      </c>
      <c r="I13" s="26">
        <f t="shared" si="6"/>
        <v>4.731</v>
      </c>
      <c r="J13" s="26">
        <f t="shared" si="6"/>
        <v>5.333</v>
      </c>
      <c r="K13" s="26">
        <f t="shared" si="6"/>
        <v>5.162999999999999</v>
      </c>
      <c r="L13" s="26">
        <f t="shared" si="6"/>
        <v>7.203</v>
      </c>
      <c r="M13" s="26">
        <f t="shared" si="6"/>
        <v>5.0680000000000005</v>
      </c>
      <c r="N13" s="26">
        <f t="shared" si="6"/>
        <v>5.12</v>
      </c>
      <c r="O13" s="26">
        <f t="shared" si="6"/>
        <v>1.985</v>
      </c>
      <c r="P13" s="26">
        <f t="shared" si="6"/>
        <v>2.0130000000000003</v>
      </c>
      <c r="Q13" s="26">
        <f t="shared" si="6"/>
        <v>7.2620000000000005</v>
      </c>
      <c r="R13" s="26">
        <f t="shared" si="6"/>
        <v>3.437</v>
      </c>
      <c r="S13" s="26">
        <f t="shared" si="6"/>
        <v>1.986</v>
      </c>
      <c r="T13" s="26">
        <f t="shared" si="6"/>
        <v>5.181</v>
      </c>
      <c r="U13" s="26">
        <f t="shared" si="6"/>
        <v>5.169</v>
      </c>
      <c r="V13" s="26">
        <f t="shared" si="6"/>
        <v>5.188</v>
      </c>
      <c r="W13" s="26">
        <f t="shared" si="6"/>
        <v>4.151000000000001</v>
      </c>
      <c r="X13" s="26">
        <f t="shared" si="6"/>
        <v>7.242</v>
      </c>
      <c r="Y13" s="26">
        <f t="shared" si="6"/>
        <v>7.220000000000001</v>
      </c>
      <c r="Z13" s="26">
        <f t="shared" si="6"/>
        <v>7.091000000000001</v>
      </c>
      <c r="AA13" s="26">
        <f t="shared" si="6"/>
        <v>2.007</v>
      </c>
      <c r="AB13" s="26">
        <f t="shared" si="6"/>
        <v>3.944</v>
      </c>
      <c r="AC13" s="26">
        <f t="shared" si="6"/>
        <v>1.7169999999999999</v>
      </c>
      <c r="AD13" s="26">
        <f t="shared" si="6"/>
        <v>5.359</v>
      </c>
      <c r="AE13" s="26">
        <f t="shared" si="6"/>
        <v>4.470000000000001</v>
      </c>
      <c r="AF13" s="26">
        <f t="shared" si="6"/>
        <v>5.4910000000000005</v>
      </c>
      <c r="AG13" s="26">
        <f t="shared" si="6"/>
        <v>5.33</v>
      </c>
      <c r="AH13" s="26">
        <f t="shared" si="6"/>
        <v>2.5760000000000005</v>
      </c>
      <c r="AI13" s="26">
        <f t="shared" si="6"/>
        <v>5.531000000000001</v>
      </c>
      <c r="AJ13" s="26">
        <f t="shared" si="6"/>
        <v>4.140000000000001</v>
      </c>
      <c r="AK13" s="26">
        <f t="shared" si="6"/>
        <v>5.845000000000001</v>
      </c>
      <c r="AL13" s="26">
        <f t="shared" si="6"/>
        <v>5.135</v>
      </c>
      <c r="AM13" s="26">
        <f t="shared" si="6"/>
        <v>2.087</v>
      </c>
      <c r="AN13" s="26">
        <f t="shared" si="6"/>
        <v>5.982000000000001</v>
      </c>
      <c r="AO13" s="26">
        <f t="shared" si="6"/>
        <v>7.192</v>
      </c>
      <c r="AP13" s="26">
        <f t="shared" si="6"/>
        <v>5.493</v>
      </c>
      <c r="AQ13" s="26">
        <f t="shared" si="6"/>
        <v>5.508</v>
      </c>
      <c r="AR13" s="26">
        <f t="shared" si="6"/>
        <v>4.1850000000000005</v>
      </c>
      <c r="AS13" s="26">
        <f t="shared" si="6"/>
        <v>7.176</v>
      </c>
      <c r="AT13" s="26">
        <f t="shared" si="6"/>
        <v>5.206</v>
      </c>
      <c r="AU13" s="26">
        <f t="shared" si="6"/>
        <v>5.177000000000001</v>
      </c>
      <c r="AV13" s="26">
        <f t="shared" si="6"/>
        <v>5.552000000000001</v>
      </c>
      <c r="AW13" s="26">
        <f t="shared" si="6"/>
        <v>3.052</v>
      </c>
      <c r="AX13" s="26">
        <f t="shared" si="6"/>
        <v>6.0600000000000005</v>
      </c>
      <c r="AY13" s="26">
        <f t="shared" si="6"/>
        <v>5.872999999999999</v>
      </c>
      <c r="AZ13" s="26">
        <f t="shared" si="6"/>
        <v>5.355</v>
      </c>
      <c r="BA13" s="26">
        <f t="shared" si="6"/>
        <v>5.314</v>
      </c>
      <c r="BB13" s="26">
        <f t="shared" si="6"/>
        <v>5.402000000000001</v>
      </c>
      <c r="BC13" s="26">
        <f t="shared" si="6"/>
        <v>3.565</v>
      </c>
      <c r="BD13" s="26">
        <f t="shared" si="6"/>
        <v>7.376</v>
      </c>
      <c r="BE13" s="26">
        <f t="shared" si="6"/>
        <v>7.2090000000000005</v>
      </c>
      <c r="BF13" s="26">
        <f t="shared" si="6"/>
        <v>6.024</v>
      </c>
      <c r="BG13" s="26">
        <f t="shared" si="6"/>
        <v>7.327000000000001</v>
      </c>
      <c r="BH13" s="26">
        <f t="shared" si="6"/>
        <v>7.337000000000001</v>
      </c>
      <c r="BI13" s="26">
        <f aca="true" t="shared" si="7" ref="BI13:CF13">BI8*10%/10</f>
        <v>5.292000000000001</v>
      </c>
      <c r="BJ13" s="26">
        <f t="shared" si="7"/>
        <v>11.591</v>
      </c>
      <c r="BK13" s="26">
        <f t="shared" si="7"/>
        <v>10.275</v>
      </c>
      <c r="BL13" s="26">
        <f t="shared" si="7"/>
        <v>10.575999999999999</v>
      </c>
      <c r="BM13" s="26">
        <f t="shared" si="7"/>
        <v>5.195</v>
      </c>
      <c r="BN13" s="26">
        <f t="shared" si="7"/>
        <v>5.169</v>
      </c>
      <c r="BO13" s="26">
        <f t="shared" si="7"/>
        <v>5.292000000000001</v>
      </c>
      <c r="BP13" s="26">
        <f t="shared" si="7"/>
        <v>4.148000000000001</v>
      </c>
      <c r="BQ13" s="26">
        <f t="shared" si="7"/>
        <v>6.843999999999999</v>
      </c>
      <c r="BR13" s="26">
        <f t="shared" si="7"/>
        <v>5.429</v>
      </c>
      <c r="BS13" s="26">
        <f t="shared" si="7"/>
        <v>5.152000000000001</v>
      </c>
      <c r="BT13" s="26">
        <f t="shared" si="7"/>
        <v>5.508</v>
      </c>
      <c r="BU13" s="26">
        <f t="shared" si="7"/>
        <v>5.4350000000000005</v>
      </c>
      <c r="BV13" s="26">
        <f t="shared" si="7"/>
        <v>5.332000000000001</v>
      </c>
      <c r="BW13" s="26">
        <f t="shared" si="7"/>
        <v>6.180000000000001</v>
      </c>
      <c r="BX13" s="26">
        <f t="shared" si="7"/>
        <v>8.074000000000002</v>
      </c>
      <c r="BY13" s="26">
        <f t="shared" si="7"/>
        <v>5.086</v>
      </c>
      <c r="BZ13" s="26">
        <f t="shared" si="7"/>
        <v>5.032</v>
      </c>
      <c r="CA13" s="26">
        <f t="shared" si="7"/>
        <v>5.6979999999999995</v>
      </c>
      <c r="CB13" s="26">
        <f t="shared" si="7"/>
        <v>6.0120000000000005</v>
      </c>
      <c r="CC13" s="26">
        <f t="shared" si="7"/>
        <v>6.642</v>
      </c>
      <c r="CD13" s="26">
        <f t="shared" si="7"/>
        <v>2.1710000000000003</v>
      </c>
      <c r="CE13" s="26">
        <f t="shared" si="7"/>
        <v>4.496</v>
      </c>
      <c r="CF13" s="26">
        <f t="shared" si="7"/>
        <v>5.416</v>
      </c>
    </row>
    <row r="14" spans="1:84" s="5" customFormat="1" ht="18.75" customHeight="1">
      <c r="A14" s="49"/>
      <c r="B14" s="19" t="s">
        <v>13</v>
      </c>
      <c r="C14" s="3">
        <f>2281.73*C13</f>
        <v>4545.206160000001</v>
      </c>
      <c r="D14" s="3">
        <f aca="true" t="shared" si="8" ref="D14:BH14">2281.73*D13</f>
        <v>11983.645960000002</v>
      </c>
      <c r="E14" s="3">
        <f t="shared" si="8"/>
        <v>12118.268030000001</v>
      </c>
      <c r="F14" s="3">
        <f t="shared" si="8"/>
        <v>11730.37393</v>
      </c>
      <c r="G14" s="3">
        <f t="shared" si="8"/>
        <v>16088.47823</v>
      </c>
      <c r="H14" s="3">
        <f t="shared" si="8"/>
        <v>10422.942640000001</v>
      </c>
      <c r="I14" s="3">
        <f t="shared" si="8"/>
        <v>10794.86463</v>
      </c>
      <c r="J14" s="3">
        <f t="shared" si="8"/>
        <v>12168.46609</v>
      </c>
      <c r="K14" s="3">
        <f t="shared" si="8"/>
        <v>11780.571989999999</v>
      </c>
      <c r="L14" s="3">
        <f t="shared" si="8"/>
        <v>16435.301190000002</v>
      </c>
      <c r="M14" s="3">
        <f t="shared" si="8"/>
        <v>11563.80764</v>
      </c>
      <c r="N14" s="3">
        <f t="shared" si="8"/>
        <v>11682.4576</v>
      </c>
      <c r="O14" s="3">
        <f t="shared" si="8"/>
        <v>4529.23405</v>
      </c>
      <c r="P14" s="3">
        <f t="shared" si="8"/>
        <v>4593.122490000001</v>
      </c>
      <c r="Q14" s="3">
        <f t="shared" si="8"/>
        <v>16569.92326</v>
      </c>
      <c r="R14" s="3">
        <f t="shared" si="8"/>
        <v>7842.306009999999</v>
      </c>
      <c r="S14" s="3">
        <f t="shared" si="8"/>
        <v>4531.51578</v>
      </c>
      <c r="T14" s="3">
        <f t="shared" si="8"/>
        <v>11821.64313</v>
      </c>
      <c r="U14" s="3">
        <f t="shared" si="8"/>
        <v>11794.262369999999</v>
      </c>
      <c r="V14" s="3">
        <f t="shared" si="8"/>
        <v>11837.61524</v>
      </c>
      <c r="W14" s="3">
        <f t="shared" si="8"/>
        <v>9471.46123</v>
      </c>
      <c r="X14" s="3">
        <f t="shared" si="8"/>
        <v>16524.28866</v>
      </c>
      <c r="Y14" s="3">
        <f t="shared" si="8"/>
        <v>16474.090600000003</v>
      </c>
      <c r="Z14" s="3">
        <f t="shared" si="8"/>
        <v>16179.747430000003</v>
      </c>
      <c r="AA14" s="3">
        <f t="shared" si="8"/>
        <v>4579.432110000001</v>
      </c>
      <c r="AB14" s="3">
        <f t="shared" si="8"/>
        <v>8999.14312</v>
      </c>
      <c r="AC14" s="3">
        <f t="shared" si="8"/>
        <v>3917.7304099999997</v>
      </c>
      <c r="AD14" s="3">
        <f t="shared" si="8"/>
        <v>12227.79107</v>
      </c>
      <c r="AE14" s="3">
        <f t="shared" si="8"/>
        <v>10199.333100000002</v>
      </c>
      <c r="AF14" s="3">
        <f t="shared" si="8"/>
        <v>12528.979430000001</v>
      </c>
      <c r="AG14" s="3">
        <f t="shared" si="8"/>
        <v>12161.6209</v>
      </c>
      <c r="AH14" s="3">
        <f t="shared" si="8"/>
        <v>5877.736480000001</v>
      </c>
      <c r="AI14" s="3">
        <f t="shared" si="8"/>
        <v>12620.248630000002</v>
      </c>
      <c r="AJ14" s="3">
        <f t="shared" si="8"/>
        <v>9446.362200000001</v>
      </c>
      <c r="AK14" s="3">
        <f t="shared" si="8"/>
        <v>13336.711850000002</v>
      </c>
      <c r="AL14" s="3">
        <f t="shared" si="8"/>
        <v>11716.68355</v>
      </c>
      <c r="AM14" s="3">
        <f t="shared" si="8"/>
        <v>4761.97051</v>
      </c>
      <c r="AN14" s="3">
        <f t="shared" si="8"/>
        <v>13649.308860000003</v>
      </c>
      <c r="AO14" s="3">
        <f t="shared" si="8"/>
        <v>16410.20216</v>
      </c>
      <c r="AP14" s="3">
        <f t="shared" si="8"/>
        <v>12533.54289</v>
      </c>
      <c r="AQ14" s="3">
        <f t="shared" si="8"/>
        <v>12567.76884</v>
      </c>
      <c r="AR14" s="3">
        <f t="shared" si="8"/>
        <v>9549.040050000001</v>
      </c>
      <c r="AS14" s="3">
        <f t="shared" si="8"/>
        <v>16373.69448</v>
      </c>
      <c r="AT14" s="3">
        <f t="shared" si="8"/>
        <v>11878.686380000001</v>
      </c>
      <c r="AU14" s="3">
        <f t="shared" si="8"/>
        <v>11812.516210000003</v>
      </c>
      <c r="AV14" s="3">
        <f t="shared" si="8"/>
        <v>12668.164960000004</v>
      </c>
      <c r="AW14" s="3">
        <f t="shared" si="8"/>
        <v>6963.83996</v>
      </c>
      <c r="AX14" s="3">
        <f t="shared" si="8"/>
        <v>13827.283800000001</v>
      </c>
      <c r="AY14" s="3">
        <f t="shared" si="8"/>
        <v>13400.600289999998</v>
      </c>
      <c r="AZ14" s="3">
        <f t="shared" si="8"/>
        <v>12218.66415</v>
      </c>
      <c r="BA14" s="3">
        <f t="shared" si="8"/>
        <v>12125.113220000001</v>
      </c>
      <c r="BB14" s="3">
        <f t="shared" si="8"/>
        <v>12325.905460000002</v>
      </c>
      <c r="BC14" s="3">
        <f t="shared" si="8"/>
        <v>8134.36745</v>
      </c>
      <c r="BD14" s="3">
        <f t="shared" si="8"/>
        <v>16830.04048</v>
      </c>
      <c r="BE14" s="3">
        <f t="shared" si="8"/>
        <v>16448.991570000002</v>
      </c>
      <c r="BF14" s="3">
        <f t="shared" si="8"/>
        <v>13745.141520000001</v>
      </c>
      <c r="BG14" s="3">
        <f t="shared" si="8"/>
        <v>16718.23571</v>
      </c>
      <c r="BH14" s="3">
        <f t="shared" si="8"/>
        <v>16741.053010000003</v>
      </c>
      <c r="BI14" s="3">
        <f aca="true" t="shared" si="9" ref="BI14:CF14">2281.73*BI13</f>
        <v>12074.915160000002</v>
      </c>
      <c r="BJ14" s="3">
        <f t="shared" si="9"/>
        <v>26447.53243</v>
      </c>
      <c r="BK14" s="3">
        <f t="shared" si="9"/>
        <v>23444.77575</v>
      </c>
      <c r="BL14" s="3">
        <f t="shared" si="9"/>
        <v>24131.576479999996</v>
      </c>
      <c r="BM14" s="3">
        <f t="shared" si="9"/>
        <v>11853.587350000002</v>
      </c>
      <c r="BN14" s="3">
        <f t="shared" si="9"/>
        <v>11794.262369999999</v>
      </c>
      <c r="BO14" s="3">
        <f t="shared" si="9"/>
        <v>12074.915160000002</v>
      </c>
      <c r="BP14" s="3">
        <f t="shared" si="9"/>
        <v>9464.61604</v>
      </c>
      <c r="BQ14" s="3">
        <f t="shared" si="9"/>
        <v>15616.160119999999</v>
      </c>
      <c r="BR14" s="3">
        <f t="shared" si="9"/>
        <v>12387.51217</v>
      </c>
      <c r="BS14" s="3">
        <f t="shared" si="9"/>
        <v>11755.472960000003</v>
      </c>
      <c r="BT14" s="3">
        <f t="shared" si="9"/>
        <v>12567.76884</v>
      </c>
      <c r="BU14" s="3">
        <f t="shared" si="9"/>
        <v>12401.202550000002</v>
      </c>
      <c r="BV14" s="3">
        <f t="shared" si="9"/>
        <v>12166.184360000001</v>
      </c>
      <c r="BW14" s="3">
        <f t="shared" si="9"/>
        <v>14101.091400000001</v>
      </c>
      <c r="BX14" s="3">
        <f t="shared" si="9"/>
        <v>18422.688020000005</v>
      </c>
      <c r="BY14" s="3">
        <f t="shared" si="9"/>
        <v>11604.878780000001</v>
      </c>
      <c r="BZ14" s="3">
        <f t="shared" si="9"/>
        <v>11481.66536</v>
      </c>
      <c r="CA14" s="3">
        <f t="shared" si="9"/>
        <v>13001.29754</v>
      </c>
      <c r="CB14" s="3">
        <f t="shared" si="9"/>
        <v>13717.760760000001</v>
      </c>
      <c r="CC14" s="3">
        <f t="shared" si="9"/>
        <v>15155.250660000002</v>
      </c>
      <c r="CD14" s="3">
        <f t="shared" si="9"/>
        <v>4953.635830000001</v>
      </c>
      <c r="CE14" s="3">
        <f t="shared" si="9"/>
        <v>10258.658080000001</v>
      </c>
      <c r="CF14" s="3">
        <f t="shared" si="9"/>
        <v>12357.849680000001</v>
      </c>
    </row>
    <row r="15" spans="1:84" s="5" customFormat="1" ht="18.75" customHeight="1">
      <c r="A15" s="49"/>
      <c r="B15" s="19" t="s">
        <v>2</v>
      </c>
      <c r="C15" s="3">
        <f>C14/C7/12</f>
        <v>1.901441666666667</v>
      </c>
      <c r="D15" s="3">
        <f aca="true" t="shared" si="10" ref="D15:BH15">D14/D7/12</f>
        <v>1.9014416666666667</v>
      </c>
      <c r="E15" s="3">
        <f t="shared" si="10"/>
        <v>1.9014416666666667</v>
      </c>
      <c r="F15" s="3">
        <f t="shared" si="10"/>
        <v>1.9014416666666667</v>
      </c>
      <c r="G15" s="3">
        <f t="shared" si="10"/>
        <v>1.9014416666666667</v>
      </c>
      <c r="H15" s="3">
        <f t="shared" si="10"/>
        <v>1.901441666666667</v>
      </c>
      <c r="I15" s="3">
        <f t="shared" si="10"/>
        <v>1.9014416666666667</v>
      </c>
      <c r="J15" s="3">
        <f t="shared" si="10"/>
        <v>1.901441666666667</v>
      </c>
      <c r="K15" s="3">
        <f t="shared" si="10"/>
        <v>1.9014416666666667</v>
      </c>
      <c r="L15" s="3">
        <f t="shared" si="10"/>
        <v>1.901441666666667</v>
      </c>
      <c r="M15" s="3">
        <f t="shared" si="10"/>
        <v>1.901441666666667</v>
      </c>
      <c r="N15" s="3">
        <f t="shared" si="10"/>
        <v>1.9014416666666667</v>
      </c>
      <c r="O15" s="3">
        <f t="shared" si="10"/>
        <v>1.9014416666666667</v>
      </c>
      <c r="P15" s="3">
        <f t="shared" si="10"/>
        <v>1.901441666666667</v>
      </c>
      <c r="Q15" s="3">
        <f t="shared" si="10"/>
        <v>1.9014416666666667</v>
      </c>
      <c r="R15" s="3">
        <f t="shared" si="10"/>
        <v>1.9014416666666667</v>
      </c>
      <c r="S15" s="3">
        <f t="shared" si="10"/>
        <v>1.9014416666666667</v>
      </c>
      <c r="T15" s="3">
        <f t="shared" si="10"/>
        <v>1.9014416666666667</v>
      </c>
      <c r="U15" s="3">
        <f t="shared" si="10"/>
        <v>1.9014416666666667</v>
      </c>
      <c r="V15" s="3">
        <f t="shared" si="10"/>
        <v>1.9014416666666667</v>
      </c>
      <c r="W15" s="3">
        <f t="shared" si="10"/>
        <v>1.9014416666666667</v>
      </c>
      <c r="X15" s="3">
        <f t="shared" si="10"/>
        <v>1.9014416666666663</v>
      </c>
      <c r="Y15" s="3">
        <f t="shared" si="10"/>
        <v>1.901441666666667</v>
      </c>
      <c r="Z15" s="3">
        <f t="shared" si="10"/>
        <v>1.901441666666667</v>
      </c>
      <c r="AA15" s="3">
        <f t="shared" si="10"/>
        <v>1.901441666666667</v>
      </c>
      <c r="AB15" s="3">
        <f t="shared" si="10"/>
        <v>1.901441666666667</v>
      </c>
      <c r="AC15" s="3">
        <f t="shared" si="10"/>
        <v>1.9014416666666667</v>
      </c>
      <c r="AD15" s="3">
        <f t="shared" si="10"/>
        <v>1.9014416666666667</v>
      </c>
      <c r="AE15" s="3">
        <f t="shared" si="10"/>
        <v>1.901441666666667</v>
      </c>
      <c r="AF15" s="3">
        <f t="shared" si="10"/>
        <v>1.901441666666667</v>
      </c>
      <c r="AG15" s="3">
        <f t="shared" si="10"/>
        <v>1.9014416666666667</v>
      </c>
      <c r="AH15" s="3">
        <f t="shared" si="10"/>
        <v>1.901441666666667</v>
      </c>
      <c r="AI15" s="3">
        <f t="shared" si="10"/>
        <v>1.901441666666667</v>
      </c>
      <c r="AJ15" s="3">
        <f t="shared" si="10"/>
        <v>1.901441666666667</v>
      </c>
      <c r="AK15" s="3">
        <f t="shared" si="10"/>
        <v>1.901441666666667</v>
      </c>
      <c r="AL15" s="3">
        <f t="shared" si="10"/>
        <v>1.9014416666666667</v>
      </c>
      <c r="AM15" s="3">
        <f t="shared" si="10"/>
        <v>1.901441666666667</v>
      </c>
      <c r="AN15" s="3">
        <f t="shared" si="10"/>
        <v>1.901441666666667</v>
      </c>
      <c r="AO15" s="3">
        <f t="shared" si="10"/>
        <v>1.9014416666666667</v>
      </c>
      <c r="AP15" s="3">
        <f t="shared" si="10"/>
        <v>1.901441666666667</v>
      </c>
      <c r="AQ15" s="3">
        <f t="shared" si="10"/>
        <v>1.901441666666667</v>
      </c>
      <c r="AR15" s="3">
        <f t="shared" si="10"/>
        <v>1.901441666666667</v>
      </c>
      <c r="AS15" s="3">
        <f t="shared" si="10"/>
        <v>1.9014416666666667</v>
      </c>
      <c r="AT15" s="3">
        <f t="shared" si="10"/>
        <v>1.9014416666666667</v>
      </c>
      <c r="AU15" s="3">
        <f t="shared" si="10"/>
        <v>1.901441666666667</v>
      </c>
      <c r="AV15" s="3">
        <f t="shared" si="10"/>
        <v>1.901441666666667</v>
      </c>
      <c r="AW15" s="3">
        <f t="shared" si="10"/>
        <v>1.901441666666667</v>
      </c>
      <c r="AX15" s="3">
        <f t="shared" si="10"/>
        <v>1.901441666666667</v>
      </c>
      <c r="AY15" s="3">
        <f t="shared" si="10"/>
        <v>1.9014416666666667</v>
      </c>
      <c r="AZ15" s="3">
        <f t="shared" si="10"/>
        <v>1.9014416666666667</v>
      </c>
      <c r="BA15" s="3">
        <f t="shared" si="10"/>
        <v>1.901441666666667</v>
      </c>
      <c r="BB15" s="3">
        <f t="shared" si="10"/>
        <v>1.901441666666667</v>
      </c>
      <c r="BC15" s="3">
        <f t="shared" si="10"/>
        <v>1.9014416666666667</v>
      </c>
      <c r="BD15" s="3">
        <f t="shared" si="10"/>
        <v>1.9014416666666667</v>
      </c>
      <c r="BE15" s="3">
        <f t="shared" si="10"/>
        <v>1.901441666666667</v>
      </c>
      <c r="BF15" s="3">
        <f t="shared" si="10"/>
        <v>1.901441666666667</v>
      </c>
      <c r="BG15" s="3">
        <f t="shared" si="10"/>
        <v>1.9014416666666667</v>
      </c>
      <c r="BH15" s="3">
        <f t="shared" si="10"/>
        <v>1.901441666666667</v>
      </c>
      <c r="BI15" s="3">
        <f aca="true" t="shared" si="11" ref="BI15:CF15">BI14/BI7/12</f>
        <v>1.901441666666667</v>
      </c>
      <c r="BJ15" s="3">
        <f t="shared" si="11"/>
        <v>1.9014416666666667</v>
      </c>
      <c r="BK15" s="3">
        <f t="shared" si="11"/>
        <v>1.9014416666666667</v>
      </c>
      <c r="BL15" s="3">
        <f t="shared" si="11"/>
        <v>1.9014416666666667</v>
      </c>
      <c r="BM15" s="3">
        <f t="shared" si="11"/>
        <v>1.901441666666667</v>
      </c>
      <c r="BN15" s="3">
        <f t="shared" si="11"/>
        <v>1.9014416666666667</v>
      </c>
      <c r="BO15" s="3">
        <f t="shared" si="11"/>
        <v>1.901441666666667</v>
      </c>
      <c r="BP15" s="3">
        <f t="shared" si="11"/>
        <v>1.901441666666667</v>
      </c>
      <c r="BQ15" s="3">
        <f t="shared" si="11"/>
        <v>1.9014416666666667</v>
      </c>
      <c r="BR15" s="3">
        <f t="shared" si="11"/>
        <v>1.9014416666666667</v>
      </c>
      <c r="BS15" s="3">
        <f t="shared" si="11"/>
        <v>1.901441666666667</v>
      </c>
      <c r="BT15" s="3">
        <f t="shared" si="11"/>
        <v>1.901441666666667</v>
      </c>
      <c r="BU15" s="3">
        <f t="shared" si="11"/>
        <v>1.901441666666667</v>
      </c>
      <c r="BV15" s="3">
        <f t="shared" si="11"/>
        <v>1.9014416666666667</v>
      </c>
      <c r="BW15" s="3">
        <f t="shared" si="11"/>
        <v>1.901441666666667</v>
      </c>
      <c r="BX15" s="3">
        <f t="shared" si="11"/>
        <v>1.9014416666666671</v>
      </c>
      <c r="BY15" s="3">
        <f t="shared" si="11"/>
        <v>1.9014416666666667</v>
      </c>
      <c r="BZ15" s="3">
        <f t="shared" si="11"/>
        <v>1.901441666666667</v>
      </c>
      <c r="CA15" s="3">
        <f t="shared" si="11"/>
        <v>1.9014416666666667</v>
      </c>
      <c r="CB15" s="3">
        <f t="shared" si="11"/>
        <v>1.9014416666666667</v>
      </c>
      <c r="CC15" s="3">
        <f t="shared" si="11"/>
        <v>1.9014416666666667</v>
      </c>
      <c r="CD15" s="3">
        <f t="shared" si="11"/>
        <v>1.9014416666666671</v>
      </c>
      <c r="CE15" s="3">
        <f t="shared" si="11"/>
        <v>1.9014416666666667</v>
      </c>
      <c r="CF15" s="3">
        <f t="shared" si="11"/>
        <v>1.9014416666666667</v>
      </c>
    </row>
    <row r="16" spans="1:84" s="5" customFormat="1" ht="18.75" customHeight="1" thickBot="1">
      <c r="A16" s="50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14</v>
      </c>
      <c r="AE16" s="13" t="s">
        <v>14</v>
      </c>
      <c r="AF16" s="13" t="s">
        <v>14</v>
      </c>
      <c r="AG16" s="13" t="s">
        <v>14</v>
      </c>
      <c r="AH16" s="13" t="s">
        <v>14</v>
      </c>
      <c r="AI16" s="13" t="s">
        <v>14</v>
      </c>
      <c r="AJ16" s="13" t="s">
        <v>14</v>
      </c>
      <c r="AK16" s="13" t="s">
        <v>14</v>
      </c>
      <c r="AL16" s="13" t="s">
        <v>14</v>
      </c>
      <c r="AM16" s="13" t="s">
        <v>14</v>
      </c>
      <c r="AN16" s="13" t="s">
        <v>14</v>
      </c>
      <c r="AO16" s="13" t="s">
        <v>14</v>
      </c>
      <c r="AP16" s="13" t="s">
        <v>14</v>
      </c>
      <c r="AQ16" s="13" t="s">
        <v>14</v>
      </c>
      <c r="AR16" s="13" t="s">
        <v>14</v>
      </c>
      <c r="AS16" s="13" t="s">
        <v>14</v>
      </c>
      <c r="AT16" s="13" t="s">
        <v>14</v>
      </c>
      <c r="AU16" s="13" t="s">
        <v>14</v>
      </c>
      <c r="AV16" s="13" t="s">
        <v>14</v>
      </c>
      <c r="AW16" s="13" t="s">
        <v>14</v>
      </c>
      <c r="AX16" s="13" t="s">
        <v>14</v>
      </c>
      <c r="AY16" s="13" t="s">
        <v>14</v>
      </c>
      <c r="AZ16" s="13" t="s">
        <v>14</v>
      </c>
      <c r="BA16" s="13" t="s">
        <v>14</v>
      </c>
      <c r="BB16" s="13" t="s">
        <v>14</v>
      </c>
      <c r="BC16" s="13" t="s">
        <v>14</v>
      </c>
      <c r="BD16" s="13" t="s">
        <v>14</v>
      </c>
      <c r="BE16" s="13" t="s">
        <v>14</v>
      </c>
      <c r="BF16" s="13" t="s">
        <v>14</v>
      </c>
      <c r="BG16" s="13" t="s">
        <v>14</v>
      </c>
      <c r="BH16" s="13" t="s">
        <v>14</v>
      </c>
      <c r="BI16" s="13" t="s">
        <v>14</v>
      </c>
      <c r="BJ16" s="13" t="s">
        <v>14</v>
      </c>
      <c r="BK16" s="13" t="s">
        <v>14</v>
      </c>
      <c r="BL16" s="13" t="s">
        <v>14</v>
      </c>
      <c r="BM16" s="13" t="s">
        <v>14</v>
      </c>
      <c r="BN16" s="13" t="s">
        <v>14</v>
      </c>
      <c r="BO16" s="13" t="s">
        <v>14</v>
      </c>
      <c r="BP16" s="13" t="s">
        <v>14</v>
      </c>
      <c r="BQ16" s="13" t="s">
        <v>14</v>
      </c>
      <c r="BR16" s="13" t="s">
        <v>14</v>
      </c>
      <c r="BS16" s="13" t="s">
        <v>14</v>
      </c>
      <c r="BT16" s="13" t="s">
        <v>14</v>
      </c>
      <c r="BU16" s="13" t="s">
        <v>14</v>
      </c>
      <c r="BV16" s="13" t="s">
        <v>14</v>
      </c>
      <c r="BW16" s="13" t="s">
        <v>14</v>
      </c>
      <c r="BX16" s="13" t="s">
        <v>14</v>
      </c>
      <c r="BY16" s="13" t="s">
        <v>14</v>
      </c>
      <c r="BZ16" s="13" t="s">
        <v>14</v>
      </c>
      <c r="CA16" s="13" t="s">
        <v>14</v>
      </c>
      <c r="CB16" s="13" t="s">
        <v>14</v>
      </c>
      <c r="CC16" s="13" t="s">
        <v>14</v>
      </c>
      <c r="CD16" s="13" t="s">
        <v>14</v>
      </c>
      <c r="CE16" s="13" t="s">
        <v>14</v>
      </c>
      <c r="CF16" s="13" t="s">
        <v>14</v>
      </c>
    </row>
    <row r="17" spans="1:84" s="27" customFormat="1" ht="18.75" customHeight="1" thickTop="1">
      <c r="A17" s="48" t="s">
        <v>17</v>
      </c>
      <c r="B17" s="21" t="s">
        <v>11</v>
      </c>
      <c r="C17" s="29">
        <v>305.5</v>
      </c>
      <c r="D17" s="29">
        <v>438</v>
      </c>
      <c r="E17" s="29">
        <v>446</v>
      </c>
      <c r="F17" s="29">
        <v>439</v>
      </c>
      <c r="G17" s="29">
        <v>577</v>
      </c>
      <c r="H17" s="29">
        <v>373</v>
      </c>
      <c r="I17" s="29">
        <v>380</v>
      </c>
      <c r="J17" s="29">
        <v>447</v>
      </c>
      <c r="K17" s="29">
        <v>436</v>
      </c>
      <c r="L17" s="29">
        <v>588</v>
      </c>
      <c r="M17" s="29">
        <v>428</v>
      </c>
      <c r="N17" s="29">
        <v>439</v>
      </c>
      <c r="O17" s="29">
        <v>297</v>
      </c>
      <c r="P17" s="29">
        <v>318</v>
      </c>
      <c r="Q17" s="29">
        <v>598</v>
      </c>
      <c r="R17" s="29">
        <v>281</v>
      </c>
      <c r="S17" s="29">
        <v>390</v>
      </c>
      <c r="T17" s="29">
        <v>432</v>
      </c>
      <c r="U17" s="29">
        <v>433</v>
      </c>
      <c r="V17" s="29">
        <v>434</v>
      </c>
      <c r="W17" s="29">
        <v>334</v>
      </c>
      <c r="X17" s="29">
        <v>597</v>
      </c>
      <c r="Y17" s="29">
        <v>583</v>
      </c>
      <c r="Z17" s="29">
        <v>570</v>
      </c>
      <c r="AA17" s="29">
        <v>300</v>
      </c>
      <c r="AB17" s="29">
        <v>322</v>
      </c>
      <c r="AC17" s="29">
        <v>272</v>
      </c>
      <c r="AD17" s="29">
        <v>472</v>
      </c>
      <c r="AE17" s="29">
        <v>343</v>
      </c>
      <c r="AF17" s="29">
        <v>460</v>
      </c>
      <c r="AG17" s="29">
        <v>455</v>
      </c>
      <c r="AH17" s="29">
        <v>413</v>
      </c>
      <c r="AI17" s="29">
        <v>486</v>
      </c>
      <c r="AJ17" s="29">
        <v>358</v>
      </c>
      <c r="AK17" s="29">
        <v>477</v>
      </c>
      <c r="AL17" s="29">
        <v>427</v>
      </c>
      <c r="AM17" s="29">
        <v>328</v>
      </c>
      <c r="AN17" s="29">
        <v>493</v>
      </c>
      <c r="AO17" s="29">
        <v>586</v>
      </c>
      <c r="AP17" s="29">
        <v>472</v>
      </c>
      <c r="AQ17" s="29">
        <v>461</v>
      </c>
      <c r="AR17" s="29">
        <v>362</v>
      </c>
      <c r="AS17" s="29">
        <v>584</v>
      </c>
      <c r="AT17" s="29">
        <v>432</v>
      </c>
      <c r="AU17" s="29">
        <v>432</v>
      </c>
      <c r="AV17" s="29">
        <v>451</v>
      </c>
      <c r="AW17" s="29">
        <v>250</v>
      </c>
      <c r="AX17" s="29">
        <v>543</v>
      </c>
      <c r="AY17" s="29">
        <v>488</v>
      </c>
      <c r="AZ17" s="29">
        <v>456</v>
      </c>
      <c r="BA17" s="29">
        <v>456</v>
      </c>
      <c r="BB17" s="29">
        <v>459</v>
      </c>
      <c r="BC17" s="29">
        <v>386</v>
      </c>
      <c r="BD17" s="29">
        <v>600</v>
      </c>
      <c r="BE17" s="29">
        <v>600</v>
      </c>
      <c r="BF17" s="29">
        <v>495</v>
      </c>
      <c r="BG17" s="29">
        <v>564</v>
      </c>
      <c r="BH17" s="29">
        <v>488</v>
      </c>
      <c r="BI17" s="29">
        <v>432</v>
      </c>
      <c r="BJ17" s="29">
        <v>936</v>
      </c>
      <c r="BK17" s="29">
        <v>996</v>
      </c>
      <c r="BL17" s="29">
        <v>944</v>
      </c>
      <c r="BM17" s="29">
        <v>439</v>
      </c>
      <c r="BN17" s="29">
        <v>436</v>
      </c>
      <c r="BO17" s="29">
        <v>438</v>
      </c>
      <c r="BP17" s="29">
        <v>334</v>
      </c>
      <c r="BQ17" s="29">
        <v>590</v>
      </c>
      <c r="BR17" s="29">
        <v>495</v>
      </c>
      <c r="BS17" s="29">
        <v>445</v>
      </c>
      <c r="BT17" s="29">
        <v>438</v>
      </c>
      <c r="BU17" s="29">
        <v>436</v>
      </c>
      <c r="BV17" s="29">
        <v>501</v>
      </c>
      <c r="BW17" s="29">
        <v>501</v>
      </c>
      <c r="BX17" s="29">
        <v>646</v>
      </c>
      <c r="BY17" s="29">
        <v>465</v>
      </c>
      <c r="BZ17" s="29">
        <v>454</v>
      </c>
      <c r="CA17" s="29">
        <v>508</v>
      </c>
      <c r="CB17" s="29">
        <v>508</v>
      </c>
      <c r="CC17" s="29">
        <v>415</v>
      </c>
      <c r="CD17" s="29">
        <v>484</v>
      </c>
      <c r="CE17" s="29">
        <v>330</v>
      </c>
      <c r="CF17" s="29">
        <v>456</v>
      </c>
    </row>
    <row r="18" spans="1:84" s="5" customFormat="1" ht="18.75" customHeight="1">
      <c r="A18" s="49"/>
      <c r="B18" s="22" t="s">
        <v>4</v>
      </c>
      <c r="C18" s="14">
        <f>C17*0.03</f>
        <v>9.165</v>
      </c>
      <c r="D18" s="14">
        <f>D17*0.07</f>
        <v>30.660000000000004</v>
      </c>
      <c r="E18" s="14">
        <f aca="true" t="shared" si="12" ref="E18:BP18">E17*0.07</f>
        <v>31.220000000000002</v>
      </c>
      <c r="F18" s="14">
        <f t="shared" si="12"/>
        <v>30.730000000000004</v>
      </c>
      <c r="G18" s="14">
        <f t="shared" si="12"/>
        <v>40.39</v>
      </c>
      <c r="H18" s="14">
        <f t="shared" si="12"/>
        <v>26.110000000000003</v>
      </c>
      <c r="I18" s="14">
        <f t="shared" si="12"/>
        <v>26.6</v>
      </c>
      <c r="J18" s="14">
        <f t="shared" si="12"/>
        <v>31.290000000000003</v>
      </c>
      <c r="K18" s="14">
        <f t="shared" si="12"/>
        <v>30.520000000000003</v>
      </c>
      <c r="L18" s="14">
        <f t="shared" si="12"/>
        <v>41.160000000000004</v>
      </c>
      <c r="M18" s="14">
        <f t="shared" si="12"/>
        <v>29.960000000000004</v>
      </c>
      <c r="N18" s="14">
        <f t="shared" si="12"/>
        <v>30.730000000000004</v>
      </c>
      <c r="O18" s="14">
        <f>O17*0.03</f>
        <v>8.91</v>
      </c>
      <c r="P18" s="14">
        <f>P17*0.03</f>
        <v>9.54</v>
      </c>
      <c r="Q18" s="14">
        <f t="shared" si="12"/>
        <v>41.86000000000001</v>
      </c>
      <c r="R18" s="14">
        <f t="shared" si="12"/>
        <v>19.67</v>
      </c>
      <c r="S18" s="14">
        <f>S17*0.02</f>
        <v>7.8</v>
      </c>
      <c r="T18" s="14">
        <f t="shared" si="12"/>
        <v>30.240000000000002</v>
      </c>
      <c r="U18" s="14">
        <f t="shared" si="12"/>
        <v>30.310000000000002</v>
      </c>
      <c r="V18" s="14">
        <f t="shared" si="12"/>
        <v>30.380000000000003</v>
      </c>
      <c r="W18" s="14">
        <f t="shared" si="12"/>
        <v>23.380000000000003</v>
      </c>
      <c r="X18" s="14">
        <f t="shared" si="12"/>
        <v>41.790000000000006</v>
      </c>
      <c r="Y18" s="14">
        <f t="shared" si="12"/>
        <v>40.81</v>
      </c>
      <c r="Z18" s="14">
        <f t="shared" si="12"/>
        <v>39.900000000000006</v>
      </c>
      <c r="AA18" s="14">
        <f>AA17*0.02</f>
        <v>6</v>
      </c>
      <c r="AB18" s="14">
        <f t="shared" si="12"/>
        <v>22.540000000000003</v>
      </c>
      <c r="AC18" s="14">
        <f>AC17*0.02</f>
        <v>5.44</v>
      </c>
      <c r="AD18" s="14">
        <f t="shared" si="12"/>
        <v>33.040000000000006</v>
      </c>
      <c r="AE18" s="14">
        <f t="shared" si="12"/>
        <v>24.01</v>
      </c>
      <c r="AF18" s="14">
        <f t="shared" si="12"/>
        <v>32.2</v>
      </c>
      <c r="AG18" s="14">
        <f t="shared" si="12"/>
        <v>31.85</v>
      </c>
      <c r="AH18" s="14">
        <f>AH17*0.035</f>
        <v>14.455000000000002</v>
      </c>
      <c r="AI18" s="14">
        <f t="shared" si="12"/>
        <v>34.02</v>
      </c>
      <c r="AJ18" s="14">
        <f t="shared" si="12"/>
        <v>25.060000000000002</v>
      </c>
      <c r="AK18" s="14">
        <f t="shared" si="12"/>
        <v>33.39</v>
      </c>
      <c r="AL18" s="14">
        <f t="shared" si="12"/>
        <v>29.890000000000004</v>
      </c>
      <c r="AM18" s="14">
        <f>AM17*0.05</f>
        <v>16.400000000000002</v>
      </c>
      <c r="AN18" s="14">
        <f>AN17*0.09</f>
        <v>44.37</v>
      </c>
      <c r="AO18" s="14">
        <f>AO17*0.09</f>
        <v>52.739999999999995</v>
      </c>
      <c r="AP18" s="14">
        <f t="shared" si="12"/>
        <v>33.040000000000006</v>
      </c>
      <c r="AQ18" s="14">
        <f>AQ17*0.09</f>
        <v>41.49</v>
      </c>
      <c r="AR18" s="14">
        <f>AR17*0.09</f>
        <v>32.58</v>
      </c>
      <c r="AS18" s="14">
        <f>AS17*0.09</f>
        <v>52.559999999999995</v>
      </c>
      <c r="AT18" s="14">
        <f>AT17*0.09</f>
        <v>38.879999999999995</v>
      </c>
      <c r="AU18" s="14">
        <f>AU17*0.09</f>
        <v>38.879999999999995</v>
      </c>
      <c r="AV18" s="14">
        <f>AV17*0.09</f>
        <v>40.589999999999996</v>
      </c>
      <c r="AW18" s="14">
        <f>AW17*0.09</f>
        <v>22.5</v>
      </c>
      <c r="AX18" s="14">
        <f t="shared" si="12"/>
        <v>38.010000000000005</v>
      </c>
      <c r="AY18" s="14">
        <f>AY17*0.08</f>
        <v>39.04</v>
      </c>
      <c r="AZ18" s="14">
        <f>AZ17*0.08</f>
        <v>36.480000000000004</v>
      </c>
      <c r="BA18" s="14">
        <f>BA17*0.08</f>
        <v>36.480000000000004</v>
      </c>
      <c r="BB18" s="14">
        <f>BB17*0.08</f>
        <v>36.72</v>
      </c>
      <c r="BC18" s="14">
        <f t="shared" si="12"/>
        <v>27.020000000000003</v>
      </c>
      <c r="BD18" s="14">
        <f>BD17*0.09</f>
        <v>54</v>
      </c>
      <c r="BE18" s="14">
        <f>BE17*0.09</f>
        <v>54</v>
      </c>
      <c r="BF18" s="14">
        <f>BF17*0.09</f>
        <v>44.55</v>
      </c>
      <c r="BG18" s="14">
        <f>BG17*0.09</f>
        <v>50.76</v>
      </c>
      <c r="BH18" s="14">
        <f>BH17*0.12</f>
        <v>58.559999999999995</v>
      </c>
      <c r="BI18" s="14">
        <f t="shared" si="12"/>
        <v>30.240000000000002</v>
      </c>
      <c r="BJ18" s="14">
        <f>BJ17*0.09</f>
        <v>84.24</v>
      </c>
      <c r="BK18" s="14">
        <f t="shared" si="12"/>
        <v>69.72000000000001</v>
      </c>
      <c r="BL18" s="14">
        <f>BL17*0.08</f>
        <v>75.52</v>
      </c>
      <c r="BM18" s="14">
        <f t="shared" si="12"/>
        <v>30.730000000000004</v>
      </c>
      <c r="BN18" s="14">
        <f t="shared" si="12"/>
        <v>30.520000000000003</v>
      </c>
      <c r="BO18" s="14">
        <f t="shared" si="12"/>
        <v>30.660000000000004</v>
      </c>
      <c r="BP18" s="14">
        <f t="shared" si="12"/>
        <v>23.380000000000003</v>
      </c>
      <c r="BQ18" s="14">
        <f aca="true" t="shared" si="13" ref="BQ18:CF18">BQ17*0.07</f>
        <v>41.300000000000004</v>
      </c>
      <c r="BR18" s="14">
        <f t="shared" si="13"/>
        <v>34.650000000000006</v>
      </c>
      <c r="BS18" s="14">
        <f t="shared" si="13"/>
        <v>31.150000000000002</v>
      </c>
      <c r="BT18" s="14">
        <f>BT17*0.08</f>
        <v>35.04</v>
      </c>
      <c r="BU18" s="14">
        <f>BU17*0.08</f>
        <v>34.88</v>
      </c>
      <c r="BV18" s="14">
        <f t="shared" si="13"/>
        <v>35.07</v>
      </c>
      <c r="BW18" s="14">
        <f>BW17*0.08</f>
        <v>40.08</v>
      </c>
      <c r="BX18" s="14">
        <f>BX17*0.08</f>
        <v>51.68</v>
      </c>
      <c r="BY18" s="14">
        <f t="shared" si="13"/>
        <v>32.550000000000004</v>
      </c>
      <c r="BZ18" s="14">
        <f t="shared" si="13"/>
        <v>31.780000000000005</v>
      </c>
      <c r="CA18" s="14">
        <f t="shared" si="13"/>
        <v>35.56</v>
      </c>
      <c r="CB18" s="14">
        <f t="shared" si="13"/>
        <v>35.56</v>
      </c>
      <c r="CC18" s="14">
        <f>CC17*0.1</f>
        <v>41.5</v>
      </c>
      <c r="CD18" s="14">
        <f>CD17*0.03</f>
        <v>14.52</v>
      </c>
      <c r="CE18" s="14">
        <f>CE17*0.1</f>
        <v>33</v>
      </c>
      <c r="CF18" s="14">
        <f>CF17*0.1</f>
        <v>45.6</v>
      </c>
    </row>
    <row r="19" spans="1:84" s="5" customFormat="1" ht="18.75" customHeight="1">
      <c r="A19" s="49"/>
      <c r="B19" s="19" t="s">
        <v>13</v>
      </c>
      <c r="C19" s="2">
        <f>445.14*C18</f>
        <v>4079.7080999999994</v>
      </c>
      <c r="D19" s="2">
        <f aca="true" t="shared" si="14" ref="D19:BH19">445.14*D18</f>
        <v>13647.992400000001</v>
      </c>
      <c r="E19" s="2">
        <f t="shared" si="14"/>
        <v>13897.2708</v>
      </c>
      <c r="F19" s="2">
        <f t="shared" si="14"/>
        <v>13679.1522</v>
      </c>
      <c r="G19" s="2">
        <f t="shared" si="14"/>
        <v>17979.2046</v>
      </c>
      <c r="H19" s="2">
        <f t="shared" si="14"/>
        <v>11622.6054</v>
      </c>
      <c r="I19" s="2">
        <f t="shared" si="14"/>
        <v>11840.724</v>
      </c>
      <c r="J19" s="2">
        <f t="shared" si="14"/>
        <v>13928.430600000002</v>
      </c>
      <c r="K19" s="2">
        <f t="shared" si="14"/>
        <v>13585.6728</v>
      </c>
      <c r="L19" s="2">
        <f t="shared" si="14"/>
        <v>18321.9624</v>
      </c>
      <c r="M19" s="2">
        <f t="shared" si="14"/>
        <v>13336.394400000001</v>
      </c>
      <c r="N19" s="2">
        <f t="shared" si="14"/>
        <v>13679.1522</v>
      </c>
      <c r="O19" s="2">
        <f t="shared" si="14"/>
        <v>3966.1974</v>
      </c>
      <c r="P19" s="2">
        <f t="shared" si="14"/>
        <v>4246.6356</v>
      </c>
      <c r="Q19" s="2">
        <f t="shared" si="14"/>
        <v>18633.560400000002</v>
      </c>
      <c r="R19" s="2">
        <f t="shared" si="14"/>
        <v>8755.9038</v>
      </c>
      <c r="S19" s="2">
        <f t="shared" si="14"/>
        <v>3472.0919999999996</v>
      </c>
      <c r="T19" s="2">
        <f t="shared" si="14"/>
        <v>13461.0336</v>
      </c>
      <c r="U19" s="2">
        <f t="shared" si="14"/>
        <v>13492.1934</v>
      </c>
      <c r="V19" s="2">
        <f t="shared" si="14"/>
        <v>13523.353200000001</v>
      </c>
      <c r="W19" s="2">
        <f t="shared" si="14"/>
        <v>10407.3732</v>
      </c>
      <c r="X19" s="2">
        <f t="shared" si="14"/>
        <v>18602.4006</v>
      </c>
      <c r="Y19" s="2">
        <f t="shared" si="14"/>
        <v>18166.1634</v>
      </c>
      <c r="Z19" s="2">
        <f t="shared" si="14"/>
        <v>17761.086000000003</v>
      </c>
      <c r="AA19" s="2">
        <f t="shared" si="14"/>
        <v>2670.84</v>
      </c>
      <c r="AB19" s="2">
        <f t="shared" si="14"/>
        <v>10033.455600000001</v>
      </c>
      <c r="AC19" s="2">
        <f t="shared" si="14"/>
        <v>2421.5616</v>
      </c>
      <c r="AD19" s="2">
        <f t="shared" si="14"/>
        <v>14707.425600000002</v>
      </c>
      <c r="AE19" s="2">
        <f t="shared" si="14"/>
        <v>10687.8114</v>
      </c>
      <c r="AF19" s="2">
        <f t="shared" si="14"/>
        <v>14333.508000000002</v>
      </c>
      <c r="AG19" s="2">
        <f t="shared" si="14"/>
        <v>14177.709</v>
      </c>
      <c r="AH19" s="2">
        <f t="shared" si="14"/>
        <v>6434.498700000001</v>
      </c>
      <c r="AI19" s="2">
        <f t="shared" si="14"/>
        <v>15143.6628</v>
      </c>
      <c r="AJ19" s="2">
        <f t="shared" si="14"/>
        <v>11155.208400000001</v>
      </c>
      <c r="AK19" s="2">
        <f t="shared" si="14"/>
        <v>14863.2246</v>
      </c>
      <c r="AL19" s="2">
        <f t="shared" si="14"/>
        <v>13305.234600000002</v>
      </c>
      <c r="AM19" s="2">
        <f t="shared" si="14"/>
        <v>7300.296</v>
      </c>
      <c r="AN19" s="2">
        <f t="shared" si="14"/>
        <v>19750.8618</v>
      </c>
      <c r="AO19" s="2">
        <f t="shared" si="14"/>
        <v>23476.683599999997</v>
      </c>
      <c r="AP19" s="2">
        <f t="shared" si="14"/>
        <v>14707.425600000002</v>
      </c>
      <c r="AQ19" s="2">
        <f t="shared" si="14"/>
        <v>18468.8586</v>
      </c>
      <c r="AR19" s="2">
        <f t="shared" si="14"/>
        <v>14502.661199999999</v>
      </c>
      <c r="AS19" s="2">
        <f t="shared" si="14"/>
        <v>23396.558399999998</v>
      </c>
      <c r="AT19" s="2">
        <f t="shared" si="14"/>
        <v>17307.043199999996</v>
      </c>
      <c r="AU19" s="2">
        <f t="shared" si="14"/>
        <v>17307.043199999996</v>
      </c>
      <c r="AV19" s="2">
        <f t="shared" si="14"/>
        <v>18068.2326</v>
      </c>
      <c r="AW19" s="2">
        <f t="shared" si="14"/>
        <v>10015.65</v>
      </c>
      <c r="AX19" s="2">
        <f t="shared" si="14"/>
        <v>16919.7714</v>
      </c>
      <c r="AY19" s="2">
        <f t="shared" si="14"/>
        <v>17378.2656</v>
      </c>
      <c r="AZ19" s="2">
        <f t="shared" si="14"/>
        <v>16238.7072</v>
      </c>
      <c r="BA19" s="2">
        <f t="shared" si="14"/>
        <v>16238.7072</v>
      </c>
      <c r="BB19" s="2">
        <f t="shared" si="14"/>
        <v>16345.540799999999</v>
      </c>
      <c r="BC19" s="2">
        <f t="shared" si="14"/>
        <v>12027.6828</v>
      </c>
      <c r="BD19" s="2">
        <f t="shared" si="14"/>
        <v>24037.559999999998</v>
      </c>
      <c r="BE19" s="2">
        <f t="shared" si="14"/>
        <v>24037.559999999998</v>
      </c>
      <c r="BF19" s="2">
        <f t="shared" si="14"/>
        <v>19830.986999999997</v>
      </c>
      <c r="BG19" s="2">
        <f t="shared" si="14"/>
        <v>22595.306399999998</v>
      </c>
      <c r="BH19" s="2">
        <f t="shared" si="14"/>
        <v>26067.3984</v>
      </c>
      <c r="BI19" s="2">
        <f aca="true" t="shared" si="15" ref="BI19:CF19">445.14*BI18</f>
        <v>13461.0336</v>
      </c>
      <c r="BJ19" s="2">
        <f t="shared" si="15"/>
        <v>37498.5936</v>
      </c>
      <c r="BK19" s="2">
        <f t="shared" si="15"/>
        <v>31035.160800000005</v>
      </c>
      <c r="BL19" s="2">
        <f t="shared" si="15"/>
        <v>33616.972799999996</v>
      </c>
      <c r="BM19" s="2">
        <f t="shared" si="15"/>
        <v>13679.1522</v>
      </c>
      <c r="BN19" s="2">
        <f t="shared" si="15"/>
        <v>13585.6728</v>
      </c>
      <c r="BO19" s="2">
        <f t="shared" si="15"/>
        <v>13647.992400000001</v>
      </c>
      <c r="BP19" s="2">
        <f t="shared" si="15"/>
        <v>10407.3732</v>
      </c>
      <c r="BQ19" s="2">
        <f t="shared" si="15"/>
        <v>18384.282000000003</v>
      </c>
      <c r="BR19" s="2">
        <f t="shared" si="15"/>
        <v>15424.101000000002</v>
      </c>
      <c r="BS19" s="2">
        <f t="shared" si="15"/>
        <v>13866.111</v>
      </c>
      <c r="BT19" s="2">
        <f t="shared" si="15"/>
        <v>15597.7056</v>
      </c>
      <c r="BU19" s="2">
        <f t="shared" si="15"/>
        <v>15526.4832</v>
      </c>
      <c r="BV19" s="2">
        <f t="shared" si="15"/>
        <v>15611.059799999999</v>
      </c>
      <c r="BW19" s="2">
        <f t="shared" si="15"/>
        <v>17841.211199999998</v>
      </c>
      <c r="BX19" s="2">
        <f t="shared" si="15"/>
        <v>23004.835199999998</v>
      </c>
      <c r="BY19" s="2">
        <f t="shared" si="15"/>
        <v>14489.307</v>
      </c>
      <c r="BZ19" s="2">
        <f t="shared" si="15"/>
        <v>14146.549200000001</v>
      </c>
      <c r="CA19" s="2">
        <f t="shared" si="15"/>
        <v>15829.1784</v>
      </c>
      <c r="CB19" s="2">
        <f t="shared" si="15"/>
        <v>15829.1784</v>
      </c>
      <c r="CC19" s="2">
        <f t="shared" si="15"/>
        <v>18473.309999999998</v>
      </c>
      <c r="CD19" s="2">
        <f t="shared" si="15"/>
        <v>6463.4328</v>
      </c>
      <c r="CE19" s="2">
        <f t="shared" si="15"/>
        <v>14689.619999999999</v>
      </c>
      <c r="CF19" s="2">
        <f t="shared" si="15"/>
        <v>20298.384</v>
      </c>
    </row>
    <row r="20" spans="1:84" s="5" customFormat="1" ht="18.75" customHeight="1">
      <c r="A20" s="49"/>
      <c r="B20" s="19" t="s">
        <v>2</v>
      </c>
      <c r="C20" s="3">
        <f>C19/C7/12</f>
        <v>1.7067051957831323</v>
      </c>
      <c r="D20" s="3">
        <f aca="true" t="shared" si="16" ref="D20:BH20">D19/D7/12</f>
        <v>2.1655230388423456</v>
      </c>
      <c r="E20" s="3">
        <f t="shared" si="16"/>
        <v>2.180579740161928</v>
      </c>
      <c r="F20" s="3">
        <f t="shared" si="16"/>
        <v>2.2173299941645594</v>
      </c>
      <c r="G20" s="3">
        <f t="shared" si="16"/>
        <v>2.1249000850943127</v>
      </c>
      <c r="H20" s="3">
        <f t="shared" si="16"/>
        <v>2.120294330122592</v>
      </c>
      <c r="I20" s="3">
        <f t="shared" si="16"/>
        <v>2.08566265060241</v>
      </c>
      <c r="J20" s="3">
        <f t="shared" si="16"/>
        <v>2.176453309581849</v>
      </c>
      <c r="K20" s="3">
        <f t="shared" si="16"/>
        <v>2.1927937245787334</v>
      </c>
      <c r="L20" s="3">
        <f t="shared" si="16"/>
        <v>2.1197142857142857</v>
      </c>
      <c r="M20" s="3">
        <f t="shared" si="16"/>
        <v>2.1929088397790055</v>
      </c>
      <c r="N20" s="3">
        <f t="shared" si="16"/>
        <v>2.22642451171875</v>
      </c>
      <c r="O20" s="3">
        <f t="shared" si="16"/>
        <v>1.6650702770780856</v>
      </c>
      <c r="P20" s="3">
        <f t="shared" si="16"/>
        <v>1.7580044709388971</v>
      </c>
      <c r="Q20" s="3">
        <f t="shared" si="16"/>
        <v>2.1382493803359957</v>
      </c>
      <c r="R20" s="3">
        <f t="shared" si="16"/>
        <v>2.1229521384928716</v>
      </c>
      <c r="S20" s="3">
        <f t="shared" si="16"/>
        <v>1.4569033232628399</v>
      </c>
      <c r="T20" s="3">
        <f t="shared" si="16"/>
        <v>2.1651279675738277</v>
      </c>
      <c r="U20" s="3">
        <f t="shared" si="16"/>
        <v>2.1751778874056877</v>
      </c>
      <c r="V20" s="3">
        <f t="shared" si="16"/>
        <v>2.1722168465690057</v>
      </c>
      <c r="W20" s="3">
        <f t="shared" si="16"/>
        <v>2.0893305227655987</v>
      </c>
      <c r="X20" s="3">
        <f t="shared" si="16"/>
        <v>2.1405689726594863</v>
      </c>
      <c r="Y20" s="3">
        <f t="shared" si="16"/>
        <v>2.0967409279778395</v>
      </c>
      <c r="Z20" s="3">
        <f t="shared" si="16"/>
        <v>2.0872803553800594</v>
      </c>
      <c r="AA20" s="3">
        <f t="shared" si="16"/>
        <v>1.108968609865471</v>
      </c>
      <c r="AB20" s="3">
        <f t="shared" si="16"/>
        <v>2.1199830121703855</v>
      </c>
      <c r="AC20" s="3">
        <f t="shared" si="16"/>
        <v>1.1752871287128712</v>
      </c>
      <c r="AD20" s="3">
        <f t="shared" si="16"/>
        <v>2.2870289233065875</v>
      </c>
      <c r="AE20" s="3">
        <f t="shared" si="16"/>
        <v>1.9925077181208055</v>
      </c>
      <c r="AF20" s="3">
        <f t="shared" si="16"/>
        <v>2.1753032234565652</v>
      </c>
      <c r="AG20" s="3">
        <f t="shared" si="16"/>
        <v>2.2166524390243905</v>
      </c>
      <c r="AH20" s="3">
        <f t="shared" si="16"/>
        <v>2.081553668478261</v>
      </c>
      <c r="AI20" s="3">
        <f t="shared" si="16"/>
        <v>2.2816342433556316</v>
      </c>
      <c r="AJ20" s="3">
        <f t="shared" si="16"/>
        <v>2.24541231884058</v>
      </c>
      <c r="AK20" s="3">
        <f t="shared" si="16"/>
        <v>2.119079640718563</v>
      </c>
      <c r="AL20" s="3">
        <f t="shared" si="16"/>
        <v>2.1592396299902634</v>
      </c>
      <c r="AM20" s="3">
        <f t="shared" si="16"/>
        <v>2.9149880210828942</v>
      </c>
      <c r="AN20" s="3">
        <f t="shared" si="16"/>
        <v>2.751429538615847</v>
      </c>
      <c r="AO20" s="3">
        <f t="shared" si="16"/>
        <v>2.7202312291434922</v>
      </c>
      <c r="AP20" s="3">
        <f t="shared" si="16"/>
        <v>2.2312375750955766</v>
      </c>
      <c r="AQ20" s="3">
        <f t="shared" si="16"/>
        <v>2.7942475490196084</v>
      </c>
      <c r="AR20" s="3">
        <f t="shared" si="16"/>
        <v>2.8878258064516125</v>
      </c>
      <c r="AS20" s="3">
        <f t="shared" si="16"/>
        <v>2.7169916387959865</v>
      </c>
      <c r="AT20" s="3">
        <f t="shared" si="16"/>
        <v>2.7703680368805217</v>
      </c>
      <c r="AU20" s="3">
        <f t="shared" si="16"/>
        <v>2.785886807031098</v>
      </c>
      <c r="AV20" s="3">
        <f t="shared" si="16"/>
        <v>2.711970551152737</v>
      </c>
      <c r="AW20" s="3">
        <f t="shared" si="16"/>
        <v>2.734723132372215</v>
      </c>
      <c r="AX20" s="3">
        <f t="shared" si="16"/>
        <v>2.326701237623763</v>
      </c>
      <c r="AY20" s="3">
        <f t="shared" si="16"/>
        <v>2.4658416482206706</v>
      </c>
      <c r="AZ20" s="3">
        <f t="shared" si="16"/>
        <v>2.5270319327731094</v>
      </c>
      <c r="BA20" s="3">
        <f t="shared" si="16"/>
        <v>2.5465291682348514</v>
      </c>
      <c r="BB20" s="3">
        <f t="shared" si="16"/>
        <v>2.5215261014439094</v>
      </c>
      <c r="BC20" s="3">
        <f t="shared" si="16"/>
        <v>2.811520056100982</v>
      </c>
      <c r="BD20" s="3">
        <f t="shared" si="16"/>
        <v>2.7157402386117133</v>
      </c>
      <c r="BE20" s="3">
        <f t="shared" si="16"/>
        <v>2.778651685393258</v>
      </c>
      <c r="BF20" s="3">
        <f t="shared" si="16"/>
        <v>2.743330428286852</v>
      </c>
      <c r="BG20" s="3">
        <f t="shared" si="16"/>
        <v>2.5698678859014596</v>
      </c>
      <c r="BH20" s="3">
        <f t="shared" si="16"/>
        <v>2.9607240016355454</v>
      </c>
      <c r="BI20" s="3">
        <f aca="true" t="shared" si="17" ref="BI20:CF20">BI19/BI7/12</f>
        <v>2.1197142857142857</v>
      </c>
      <c r="BJ20" s="3">
        <f t="shared" si="17"/>
        <v>2.695956172892762</v>
      </c>
      <c r="BK20" s="3">
        <f t="shared" si="17"/>
        <v>2.517044671532847</v>
      </c>
      <c r="BL20" s="3">
        <f t="shared" si="17"/>
        <v>2.648841149773071</v>
      </c>
      <c r="BM20" s="3">
        <f t="shared" si="17"/>
        <v>2.1942817131857555</v>
      </c>
      <c r="BN20" s="3">
        <f t="shared" si="17"/>
        <v>2.190248403946605</v>
      </c>
      <c r="BO20" s="3">
        <f t="shared" si="17"/>
        <v>2.1491547619047617</v>
      </c>
      <c r="BP20" s="3">
        <f t="shared" si="17"/>
        <v>2.0908416104146577</v>
      </c>
      <c r="BQ20" s="3">
        <f t="shared" si="17"/>
        <v>2.238491379310345</v>
      </c>
      <c r="BR20" s="3">
        <f t="shared" si="17"/>
        <v>2.3675478909559775</v>
      </c>
      <c r="BS20" s="3">
        <f t="shared" si="17"/>
        <v>2.242836277173913</v>
      </c>
      <c r="BT20" s="3">
        <f t="shared" si="17"/>
        <v>2.359856209150327</v>
      </c>
      <c r="BU20" s="3">
        <f t="shared" si="17"/>
        <v>2.3806321987120516</v>
      </c>
      <c r="BV20" s="3">
        <f t="shared" si="17"/>
        <v>2.4398380532633155</v>
      </c>
      <c r="BW20" s="3">
        <f t="shared" si="17"/>
        <v>2.40577281553398</v>
      </c>
      <c r="BX20" s="3">
        <f t="shared" si="17"/>
        <v>2.3743740401288083</v>
      </c>
      <c r="BY20" s="3">
        <f t="shared" si="17"/>
        <v>2.3740508257963033</v>
      </c>
      <c r="BZ20" s="3">
        <f t="shared" si="17"/>
        <v>2.342764507154213</v>
      </c>
      <c r="CA20" s="3">
        <f t="shared" si="17"/>
        <v>2.3150196560196563</v>
      </c>
      <c r="CB20" s="3">
        <f t="shared" si="17"/>
        <v>2.1941087824351295</v>
      </c>
      <c r="CC20" s="3">
        <f t="shared" si="17"/>
        <v>2.31773938572719</v>
      </c>
      <c r="CD20" s="3">
        <f t="shared" si="17"/>
        <v>2.480973744818056</v>
      </c>
      <c r="CE20" s="3">
        <f t="shared" si="17"/>
        <v>2.722720195729537</v>
      </c>
      <c r="CF20" s="3">
        <f t="shared" si="17"/>
        <v>3.12321270310192</v>
      </c>
    </row>
    <row r="21" spans="1:84" s="5" customFormat="1" ht="18.75" customHeight="1" thickBot="1">
      <c r="A21" s="50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  <c r="Z21" s="13" t="s">
        <v>14</v>
      </c>
      <c r="AA21" s="13" t="s">
        <v>14</v>
      </c>
      <c r="AB21" s="13" t="s">
        <v>14</v>
      </c>
      <c r="AC21" s="13" t="s">
        <v>14</v>
      </c>
      <c r="AD21" s="13" t="s">
        <v>14</v>
      </c>
      <c r="AE21" s="13" t="s">
        <v>14</v>
      </c>
      <c r="AF21" s="13" t="s">
        <v>14</v>
      </c>
      <c r="AG21" s="13" t="s">
        <v>14</v>
      </c>
      <c r="AH21" s="13" t="s">
        <v>14</v>
      </c>
      <c r="AI21" s="13" t="s">
        <v>14</v>
      </c>
      <c r="AJ21" s="13" t="s">
        <v>14</v>
      </c>
      <c r="AK21" s="13" t="s">
        <v>14</v>
      </c>
      <c r="AL21" s="13" t="s">
        <v>14</v>
      </c>
      <c r="AM21" s="13" t="s">
        <v>14</v>
      </c>
      <c r="AN21" s="13" t="s">
        <v>14</v>
      </c>
      <c r="AO21" s="13" t="s">
        <v>14</v>
      </c>
      <c r="AP21" s="13" t="s">
        <v>14</v>
      </c>
      <c r="AQ21" s="13" t="s">
        <v>14</v>
      </c>
      <c r="AR21" s="13" t="s">
        <v>14</v>
      </c>
      <c r="AS21" s="13" t="s">
        <v>14</v>
      </c>
      <c r="AT21" s="13" t="s">
        <v>14</v>
      </c>
      <c r="AU21" s="13" t="s">
        <v>14</v>
      </c>
      <c r="AV21" s="13" t="s">
        <v>14</v>
      </c>
      <c r="AW21" s="13" t="s">
        <v>14</v>
      </c>
      <c r="AX21" s="13" t="s">
        <v>14</v>
      </c>
      <c r="AY21" s="13" t="s">
        <v>14</v>
      </c>
      <c r="AZ21" s="13" t="s">
        <v>14</v>
      </c>
      <c r="BA21" s="13" t="s">
        <v>14</v>
      </c>
      <c r="BB21" s="13" t="s">
        <v>14</v>
      </c>
      <c r="BC21" s="13" t="s">
        <v>14</v>
      </c>
      <c r="BD21" s="13" t="s">
        <v>14</v>
      </c>
      <c r="BE21" s="13" t="s">
        <v>14</v>
      </c>
      <c r="BF21" s="13" t="s">
        <v>14</v>
      </c>
      <c r="BG21" s="13" t="s">
        <v>14</v>
      </c>
      <c r="BH21" s="13" t="s">
        <v>14</v>
      </c>
      <c r="BI21" s="13" t="s">
        <v>14</v>
      </c>
      <c r="BJ21" s="13" t="s">
        <v>14</v>
      </c>
      <c r="BK21" s="13" t="s">
        <v>14</v>
      </c>
      <c r="BL21" s="13" t="s">
        <v>14</v>
      </c>
      <c r="BM21" s="13" t="s">
        <v>14</v>
      </c>
      <c r="BN21" s="13" t="s">
        <v>14</v>
      </c>
      <c r="BO21" s="13" t="s">
        <v>14</v>
      </c>
      <c r="BP21" s="13" t="s">
        <v>14</v>
      </c>
      <c r="BQ21" s="13" t="s">
        <v>14</v>
      </c>
      <c r="BR21" s="13" t="s">
        <v>14</v>
      </c>
      <c r="BS21" s="13" t="s">
        <v>14</v>
      </c>
      <c r="BT21" s="13" t="s">
        <v>14</v>
      </c>
      <c r="BU21" s="13" t="s">
        <v>14</v>
      </c>
      <c r="BV21" s="13" t="s">
        <v>14</v>
      </c>
      <c r="BW21" s="13" t="s">
        <v>14</v>
      </c>
      <c r="BX21" s="13" t="s">
        <v>14</v>
      </c>
      <c r="BY21" s="13" t="s">
        <v>14</v>
      </c>
      <c r="BZ21" s="13" t="s">
        <v>14</v>
      </c>
      <c r="CA21" s="13" t="s">
        <v>14</v>
      </c>
      <c r="CB21" s="13" t="s">
        <v>14</v>
      </c>
      <c r="CC21" s="13" t="s">
        <v>14</v>
      </c>
      <c r="CD21" s="13" t="s">
        <v>14</v>
      </c>
      <c r="CE21" s="13" t="s">
        <v>14</v>
      </c>
      <c r="CF21" s="13" t="s">
        <v>14</v>
      </c>
    </row>
    <row r="22" spans="1:84" s="5" customFormat="1" ht="18.75" customHeight="1" thickTop="1">
      <c r="A22" s="51" t="s">
        <v>25</v>
      </c>
      <c r="B22" s="33" t="s">
        <v>13</v>
      </c>
      <c r="C22" s="34">
        <v>7500</v>
      </c>
      <c r="D22" s="34">
        <v>7500</v>
      </c>
      <c r="E22" s="34">
        <v>7500</v>
      </c>
      <c r="F22" s="34">
        <v>7500</v>
      </c>
      <c r="G22" s="34">
        <v>7500</v>
      </c>
      <c r="H22" s="34">
        <v>7500</v>
      </c>
      <c r="I22" s="34">
        <v>7500</v>
      </c>
      <c r="J22" s="34">
        <v>7500</v>
      </c>
      <c r="K22" s="34">
        <v>7500</v>
      </c>
      <c r="L22" s="34">
        <v>7500</v>
      </c>
      <c r="M22" s="34">
        <v>7500</v>
      </c>
      <c r="N22" s="34">
        <v>7500</v>
      </c>
      <c r="O22" s="34">
        <v>7500</v>
      </c>
      <c r="P22" s="34">
        <v>7500</v>
      </c>
      <c r="Q22" s="34">
        <v>7500</v>
      </c>
      <c r="R22" s="34">
        <v>7500</v>
      </c>
      <c r="S22" s="34">
        <v>7500</v>
      </c>
      <c r="T22" s="34">
        <v>7500</v>
      </c>
      <c r="U22" s="34">
        <v>7500</v>
      </c>
      <c r="V22" s="34">
        <v>7500</v>
      </c>
      <c r="W22" s="34">
        <v>7500</v>
      </c>
      <c r="X22" s="34">
        <v>7500</v>
      </c>
      <c r="Y22" s="34">
        <v>7500</v>
      </c>
      <c r="Z22" s="34">
        <v>7500</v>
      </c>
      <c r="AA22" s="34">
        <v>7500</v>
      </c>
      <c r="AB22" s="34">
        <v>7500</v>
      </c>
      <c r="AC22" s="34">
        <v>7500</v>
      </c>
      <c r="AD22" s="34">
        <v>7500</v>
      </c>
      <c r="AE22" s="34">
        <v>7500</v>
      </c>
      <c r="AF22" s="34">
        <v>7500</v>
      </c>
      <c r="AG22" s="34">
        <v>7500</v>
      </c>
      <c r="AH22" s="34">
        <v>7500</v>
      </c>
      <c r="AI22" s="34">
        <v>7500</v>
      </c>
      <c r="AJ22" s="34">
        <v>7500</v>
      </c>
      <c r="AK22" s="34">
        <v>7500</v>
      </c>
      <c r="AL22" s="34">
        <v>7500</v>
      </c>
      <c r="AM22" s="34">
        <v>2500</v>
      </c>
      <c r="AN22" s="34">
        <v>2500</v>
      </c>
      <c r="AO22" s="34">
        <v>2500</v>
      </c>
      <c r="AP22" s="34">
        <v>2500</v>
      </c>
      <c r="AQ22" s="34">
        <v>2500</v>
      </c>
      <c r="AR22" s="34">
        <v>2500</v>
      </c>
      <c r="AS22" s="34">
        <v>2500</v>
      </c>
      <c r="AT22" s="34">
        <v>2500</v>
      </c>
      <c r="AU22" s="34">
        <v>2500</v>
      </c>
      <c r="AV22" s="34">
        <v>2500</v>
      </c>
      <c r="AW22" s="34">
        <v>2500</v>
      </c>
      <c r="AX22" s="34">
        <v>2500</v>
      </c>
      <c r="AY22" s="34">
        <v>2500</v>
      </c>
      <c r="AZ22" s="34">
        <v>2500</v>
      </c>
      <c r="BA22" s="34">
        <v>2500</v>
      </c>
      <c r="BB22" s="34">
        <v>2500</v>
      </c>
      <c r="BC22" s="34">
        <v>2500</v>
      </c>
      <c r="BD22" s="34">
        <v>2500</v>
      </c>
      <c r="BE22" s="34">
        <v>2500</v>
      </c>
      <c r="BF22" s="34">
        <v>2500</v>
      </c>
      <c r="BG22" s="34">
        <v>2500</v>
      </c>
      <c r="BH22" s="34">
        <v>2500</v>
      </c>
      <c r="BI22" s="34">
        <v>7500</v>
      </c>
      <c r="BJ22" s="34">
        <v>7500</v>
      </c>
      <c r="BK22" s="34">
        <v>7500</v>
      </c>
      <c r="BL22" s="34">
        <v>7500</v>
      </c>
      <c r="BM22" s="34">
        <v>7500</v>
      </c>
      <c r="BN22" s="34">
        <v>7500</v>
      </c>
      <c r="BO22" s="34">
        <v>7500</v>
      </c>
      <c r="BP22" s="34">
        <v>7500</v>
      </c>
      <c r="BQ22" s="34">
        <v>7500</v>
      </c>
      <c r="BR22" s="34">
        <v>7500</v>
      </c>
      <c r="BS22" s="34">
        <v>7500</v>
      </c>
      <c r="BT22" s="34">
        <v>7500</v>
      </c>
      <c r="BU22" s="34">
        <v>7500</v>
      </c>
      <c r="BV22" s="34">
        <v>7500</v>
      </c>
      <c r="BW22" s="34">
        <v>7500</v>
      </c>
      <c r="BX22" s="34">
        <v>7500</v>
      </c>
      <c r="BY22" s="34">
        <v>7500</v>
      </c>
      <c r="BZ22" s="34">
        <v>7500</v>
      </c>
      <c r="CA22" s="34">
        <v>7500</v>
      </c>
      <c r="CB22" s="34">
        <v>7500</v>
      </c>
      <c r="CC22" s="34">
        <v>7500</v>
      </c>
      <c r="CD22" s="34">
        <v>2500</v>
      </c>
      <c r="CE22" s="34">
        <v>2500</v>
      </c>
      <c r="CF22" s="34">
        <v>2500</v>
      </c>
    </row>
    <row r="23" spans="1:84" s="5" customFormat="1" ht="18.75" customHeight="1">
      <c r="A23" s="52"/>
      <c r="B23" s="33" t="s">
        <v>2</v>
      </c>
      <c r="C23" s="34">
        <f aca="true" t="shared" si="18" ref="C23:AH23">C22/C7/24</f>
        <v>1.5687751004016066</v>
      </c>
      <c r="D23" s="34">
        <f t="shared" si="18"/>
        <v>0.5950114242193449</v>
      </c>
      <c r="E23" s="34">
        <f t="shared" si="18"/>
        <v>0.5884014309922802</v>
      </c>
      <c r="F23" s="34">
        <f t="shared" si="18"/>
        <v>0.6078583933086948</v>
      </c>
      <c r="G23" s="34">
        <f t="shared" si="18"/>
        <v>0.4431995461636647</v>
      </c>
      <c r="H23" s="34">
        <f t="shared" si="18"/>
        <v>0.6841068301225919</v>
      </c>
      <c r="I23" s="34">
        <f t="shared" si="18"/>
        <v>0.6605368843796237</v>
      </c>
      <c r="J23" s="34">
        <f t="shared" si="18"/>
        <v>0.5859741233827115</v>
      </c>
      <c r="K23" s="34">
        <f t="shared" si="18"/>
        <v>0.6052682548905676</v>
      </c>
      <c r="L23" s="34">
        <f t="shared" si="18"/>
        <v>0.43384700819103156</v>
      </c>
      <c r="M23" s="34">
        <f t="shared" si="18"/>
        <v>0.6166140489344909</v>
      </c>
      <c r="N23" s="34">
        <f t="shared" si="18"/>
        <v>0.6103515625</v>
      </c>
      <c r="O23" s="34">
        <f t="shared" si="18"/>
        <v>1.5743073047858942</v>
      </c>
      <c r="P23" s="34">
        <f t="shared" si="18"/>
        <v>1.5524093392945852</v>
      </c>
      <c r="Q23" s="34">
        <f t="shared" si="18"/>
        <v>0.43032222528229136</v>
      </c>
      <c r="R23" s="34">
        <f t="shared" si="18"/>
        <v>0.9092231597323247</v>
      </c>
      <c r="S23" s="34">
        <f t="shared" si="18"/>
        <v>1.5735146022155087</v>
      </c>
      <c r="T23" s="34">
        <f t="shared" si="18"/>
        <v>0.6031654120826095</v>
      </c>
      <c r="U23" s="34">
        <f t="shared" si="18"/>
        <v>0.604565680015477</v>
      </c>
      <c r="V23" s="34">
        <f t="shared" si="18"/>
        <v>0.6023515805705475</v>
      </c>
      <c r="W23" s="34">
        <f t="shared" si="18"/>
        <v>0.7528306432185015</v>
      </c>
      <c r="X23" s="34">
        <f t="shared" si="18"/>
        <v>0.43151063242198284</v>
      </c>
      <c r="Y23" s="34">
        <f t="shared" si="18"/>
        <v>0.43282548476454297</v>
      </c>
      <c r="Z23" s="34">
        <f t="shared" si="18"/>
        <v>0.4406994782118178</v>
      </c>
      <c r="AA23" s="34">
        <f t="shared" si="18"/>
        <v>1.5570503238664675</v>
      </c>
      <c r="AB23" s="34">
        <f t="shared" si="18"/>
        <v>0.792342799188641</v>
      </c>
      <c r="AC23" s="34">
        <f t="shared" si="18"/>
        <v>1.8200349446709378</v>
      </c>
      <c r="AD23" s="34">
        <f t="shared" si="18"/>
        <v>0.5831311811905207</v>
      </c>
      <c r="AE23" s="34">
        <f t="shared" si="18"/>
        <v>0.6991051454138703</v>
      </c>
      <c r="AF23" s="34">
        <f t="shared" si="18"/>
        <v>0.5691130941540703</v>
      </c>
      <c r="AG23" s="34">
        <f t="shared" si="18"/>
        <v>0.5863039399624765</v>
      </c>
      <c r="AH23" s="34">
        <f t="shared" si="18"/>
        <v>1.2131211180124224</v>
      </c>
      <c r="AI23" s="34">
        <f aca="true" t="shared" si="19" ref="AI23:BH23">AI22/AI7/24</f>
        <v>0.5649972880130175</v>
      </c>
      <c r="AJ23" s="34">
        <f t="shared" si="19"/>
        <v>0.7548309178743962</v>
      </c>
      <c r="AK23" s="34">
        <f t="shared" si="19"/>
        <v>0.53464499572284</v>
      </c>
      <c r="AL23" s="34">
        <f t="shared" si="19"/>
        <v>0.6085686465433301</v>
      </c>
      <c r="AM23" s="34">
        <f t="shared" si="19"/>
        <v>0.49912154607890113</v>
      </c>
      <c r="AN23" s="34">
        <f t="shared" si="19"/>
        <v>0.17413351164604926</v>
      </c>
      <c r="AO23" s="34">
        <f t="shared" si="19"/>
        <v>0.14483685576566555</v>
      </c>
      <c r="AP23" s="34">
        <f t="shared" si="19"/>
        <v>0.18963529340372598</v>
      </c>
      <c r="AQ23" s="34">
        <f t="shared" si="19"/>
        <v>0.18911885741951104</v>
      </c>
      <c r="AR23" s="34">
        <f t="shared" si="19"/>
        <v>0.2489048187972919</v>
      </c>
      <c r="AS23" s="34">
        <f t="shared" si="19"/>
        <v>0.14515979189892234</v>
      </c>
      <c r="AT23" s="34">
        <f t="shared" si="19"/>
        <v>0.20008964015879113</v>
      </c>
      <c r="AU23" s="34">
        <f t="shared" si="19"/>
        <v>0.20121048226128388</v>
      </c>
      <c r="AV23" s="34">
        <f t="shared" si="19"/>
        <v>0.18762007684918347</v>
      </c>
      <c r="AW23" s="34">
        <f t="shared" si="19"/>
        <v>0.34130624726955006</v>
      </c>
      <c r="AX23" s="34">
        <f t="shared" si="19"/>
        <v>0.1718921892189219</v>
      </c>
      <c r="AY23" s="34">
        <f t="shared" si="19"/>
        <v>0.17736534423066008</v>
      </c>
      <c r="AZ23" s="34">
        <f t="shared" si="19"/>
        <v>0.19452225334578277</v>
      </c>
      <c r="BA23" s="34">
        <f t="shared" si="19"/>
        <v>0.196023083678334</v>
      </c>
      <c r="BB23" s="34">
        <f t="shared" si="19"/>
        <v>0.1928298161174873</v>
      </c>
      <c r="BC23" s="34">
        <f t="shared" si="19"/>
        <v>0.292192613370734</v>
      </c>
      <c r="BD23" s="34">
        <f t="shared" si="19"/>
        <v>0.14122378886478668</v>
      </c>
      <c r="BE23" s="34">
        <f t="shared" si="19"/>
        <v>0.14449530679243539</v>
      </c>
      <c r="BF23" s="34">
        <f t="shared" si="19"/>
        <v>0.1729194333776007</v>
      </c>
      <c r="BG23" s="34">
        <f t="shared" si="19"/>
        <v>0.14216823620399435</v>
      </c>
      <c r="BH23" s="34">
        <f t="shared" si="19"/>
        <v>0.14197446731179864</v>
      </c>
      <c r="BI23" s="34">
        <f aca="true" t="shared" si="20" ref="BI23:CF23">BI22/BI7/24</f>
        <v>0.5905139833711261</v>
      </c>
      <c r="BJ23" s="34">
        <f t="shared" si="20"/>
        <v>0.2696057285825209</v>
      </c>
      <c r="BK23" s="34">
        <f t="shared" si="20"/>
        <v>0.30413625304136255</v>
      </c>
      <c r="BL23" s="34">
        <f t="shared" si="20"/>
        <v>0.2954803328290469</v>
      </c>
      <c r="BM23" s="34">
        <f t="shared" si="20"/>
        <v>0.6015399422521656</v>
      </c>
      <c r="BN23" s="34">
        <f t="shared" si="20"/>
        <v>0.604565680015477</v>
      </c>
      <c r="BO23" s="34">
        <f t="shared" si="20"/>
        <v>0.5905139833711261</v>
      </c>
      <c r="BP23" s="34">
        <f t="shared" si="20"/>
        <v>0.7533751205400193</v>
      </c>
      <c r="BQ23" s="34">
        <f t="shared" si="20"/>
        <v>0.456604324956166</v>
      </c>
      <c r="BR23" s="34">
        <f t="shared" si="20"/>
        <v>0.575612451648554</v>
      </c>
      <c r="BS23" s="34">
        <f t="shared" si="20"/>
        <v>0.6065605590062112</v>
      </c>
      <c r="BT23" s="34">
        <f t="shared" si="20"/>
        <v>0.5673565722585331</v>
      </c>
      <c r="BU23" s="34">
        <f t="shared" si="20"/>
        <v>0.5749770009199632</v>
      </c>
      <c r="BV23" s="34">
        <f t="shared" si="20"/>
        <v>0.5860840210052513</v>
      </c>
      <c r="BW23" s="34">
        <f t="shared" si="20"/>
        <v>0.505663430420712</v>
      </c>
      <c r="BX23" s="34">
        <f t="shared" si="20"/>
        <v>0.38704483527371814</v>
      </c>
      <c r="BY23" s="34">
        <f t="shared" si="20"/>
        <v>0.614431773495871</v>
      </c>
      <c r="BZ23" s="34">
        <f t="shared" si="20"/>
        <v>0.6210254372019078</v>
      </c>
      <c r="CA23" s="34">
        <f t="shared" si="20"/>
        <v>0.5484380484380486</v>
      </c>
      <c r="CB23" s="34">
        <f t="shared" si="20"/>
        <v>0.5197937458416501</v>
      </c>
      <c r="CC23" s="34">
        <f t="shared" si="20"/>
        <v>0.4704908160192713</v>
      </c>
      <c r="CD23" s="34">
        <f t="shared" si="20"/>
        <v>0.4798096115461385</v>
      </c>
      <c r="CE23" s="34">
        <f t="shared" si="20"/>
        <v>0.2316874258600237</v>
      </c>
      <c r="CF23" s="34">
        <f t="shared" si="20"/>
        <v>0.1923313638601674</v>
      </c>
    </row>
    <row r="24" spans="1:84" s="5" customFormat="1" ht="18.75" customHeight="1" thickBot="1">
      <c r="A24" s="53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36" t="s">
        <v>26</v>
      </c>
      <c r="T24" s="36" t="s">
        <v>26</v>
      </c>
      <c r="U24" s="36" t="s">
        <v>26</v>
      </c>
      <c r="V24" s="36" t="s">
        <v>26</v>
      </c>
      <c r="W24" s="36" t="s">
        <v>26</v>
      </c>
      <c r="X24" s="36" t="s">
        <v>26</v>
      </c>
      <c r="Y24" s="36" t="s">
        <v>26</v>
      </c>
      <c r="Z24" s="36" t="s">
        <v>26</v>
      </c>
      <c r="AA24" s="36" t="s">
        <v>26</v>
      </c>
      <c r="AB24" s="36" t="s">
        <v>26</v>
      </c>
      <c r="AC24" s="36" t="s">
        <v>26</v>
      </c>
      <c r="AD24" s="36" t="s">
        <v>26</v>
      </c>
      <c r="AE24" s="36" t="s">
        <v>26</v>
      </c>
      <c r="AF24" s="36" t="s">
        <v>26</v>
      </c>
      <c r="AG24" s="36" t="s">
        <v>26</v>
      </c>
      <c r="AH24" s="36" t="s">
        <v>26</v>
      </c>
      <c r="AI24" s="36" t="s">
        <v>26</v>
      </c>
      <c r="AJ24" s="36" t="s">
        <v>26</v>
      </c>
      <c r="AK24" s="36" t="s">
        <v>26</v>
      </c>
      <c r="AL24" s="36" t="s">
        <v>26</v>
      </c>
      <c r="AM24" s="36" t="s">
        <v>26</v>
      </c>
      <c r="AN24" s="36" t="s">
        <v>26</v>
      </c>
      <c r="AO24" s="36" t="s">
        <v>26</v>
      </c>
      <c r="AP24" s="36" t="s">
        <v>26</v>
      </c>
      <c r="AQ24" s="36" t="s">
        <v>26</v>
      </c>
      <c r="AR24" s="36" t="s">
        <v>26</v>
      </c>
      <c r="AS24" s="36" t="s">
        <v>26</v>
      </c>
      <c r="AT24" s="36" t="s">
        <v>26</v>
      </c>
      <c r="AU24" s="36" t="s">
        <v>26</v>
      </c>
      <c r="AV24" s="36" t="s">
        <v>26</v>
      </c>
      <c r="AW24" s="36" t="s">
        <v>26</v>
      </c>
      <c r="AX24" s="36" t="s">
        <v>26</v>
      </c>
      <c r="AY24" s="36" t="s">
        <v>26</v>
      </c>
      <c r="AZ24" s="36" t="s">
        <v>26</v>
      </c>
      <c r="BA24" s="36" t="s">
        <v>26</v>
      </c>
      <c r="BB24" s="36" t="s">
        <v>26</v>
      </c>
      <c r="BC24" s="36" t="s">
        <v>26</v>
      </c>
      <c r="BD24" s="36" t="s">
        <v>26</v>
      </c>
      <c r="BE24" s="36" t="s">
        <v>26</v>
      </c>
      <c r="BF24" s="36" t="s">
        <v>26</v>
      </c>
      <c r="BG24" s="36" t="s">
        <v>26</v>
      </c>
      <c r="BH24" s="36" t="s">
        <v>26</v>
      </c>
      <c r="BI24" s="36" t="s">
        <v>26</v>
      </c>
      <c r="BJ24" s="36" t="s">
        <v>26</v>
      </c>
      <c r="BK24" s="36" t="s">
        <v>26</v>
      </c>
      <c r="BL24" s="36" t="s">
        <v>26</v>
      </c>
      <c r="BM24" s="36" t="s">
        <v>26</v>
      </c>
      <c r="BN24" s="36" t="s">
        <v>26</v>
      </c>
      <c r="BO24" s="36" t="s">
        <v>26</v>
      </c>
      <c r="BP24" s="36" t="s">
        <v>26</v>
      </c>
      <c r="BQ24" s="36" t="s">
        <v>26</v>
      </c>
      <c r="BR24" s="36" t="s">
        <v>26</v>
      </c>
      <c r="BS24" s="36" t="s">
        <v>26</v>
      </c>
      <c r="BT24" s="36" t="s">
        <v>26</v>
      </c>
      <c r="BU24" s="36" t="s">
        <v>26</v>
      </c>
      <c r="BV24" s="36" t="s">
        <v>26</v>
      </c>
      <c r="BW24" s="36" t="s">
        <v>26</v>
      </c>
      <c r="BX24" s="36" t="s">
        <v>26</v>
      </c>
      <c r="BY24" s="36" t="s">
        <v>26</v>
      </c>
      <c r="BZ24" s="36" t="s">
        <v>26</v>
      </c>
      <c r="CA24" s="36" t="s">
        <v>26</v>
      </c>
      <c r="CB24" s="36" t="s">
        <v>26</v>
      </c>
      <c r="CC24" s="36" t="s">
        <v>26</v>
      </c>
      <c r="CD24" s="36" t="s">
        <v>26</v>
      </c>
      <c r="CE24" s="36" t="s">
        <v>26</v>
      </c>
      <c r="CF24" s="36" t="s">
        <v>26</v>
      </c>
    </row>
    <row r="25" spans="1:84" s="5" customFormat="1" ht="18.75" customHeight="1" thickTop="1">
      <c r="A25" s="48" t="s">
        <v>18</v>
      </c>
      <c r="B25" s="18" t="s">
        <v>5</v>
      </c>
      <c r="C25" s="15">
        <f>C8*0.7%</f>
        <v>1.3943999999999999</v>
      </c>
      <c r="D25" s="15">
        <f aca="true" t="shared" si="21" ref="D25:BH25">D8*0.7%</f>
        <v>3.6764</v>
      </c>
      <c r="E25" s="15">
        <f t="shared" si="21"/>
        <v>3.7177</v>
      </c>
      <c r="F25" s="15">
        <f t="shared" si="21"/>
        <v>3.5987</v>
      </c>
      <c r="G25" s="15">
        <f t="shared" si="21"/>
        <v>4.9357</v>
      </c>
      <c r="H25" s="15">
        <f t="shared" si="21"/>
        <v>3.1975999999999996</v>
      </c>
      <c r="I25" s="15">
        <f t="shared" si="21"/>
        <v>3.3116999999999996</v>
      </c>
      <c r="J25" s="15">
        <f t="shared" si="21"/>
        <v>3.7330999999999994</v>
      </c>
      <c r="K25" s="15">
        <f t="shared" si="21"/>
        <v>3.614099999999999</v>
      </c>
      <c r="L25" s="15">
        <f t="shared" si="21"/>
        <v>5.0421</v>
      </c>
      <c r="M25" s="15">
        <f t="shared" si="21"/>
        <v>3.5475999999999996</v>
      </c>
      <c r="N25" s="15">
        <f t="shared" si="21"/>
        <v>3.5839999999999996</v>
      </c>
      <c r="O25" s="15">
        <f t="shared" si="21"/>
        <v>1.3895</v>
      </c>
      <c r="P25" s="15">
        <f t="shared" si="21"/>
        <v>1.4091</v>
      </c>
      <c r="Q25" s="15">
        <f t="shared" si="21"/>
        <v>5.0834</v>
      </c>
      <c r="R25" s="15">
        <f t="shared" si="21"/>
        <v>2.4058999999999995</v>
      </c>
      <c r="S25" s="15">
        <f t="shared" si="21"/>
        <v>1.3901999999999999</v>
      </c>
      <c r="T25" s="15">
        <f t="shared" si="21"/>
        <v>3.6266999999999996</v>
      </c>
      <c r="U25" s="15">
        <f t="shared" si="21"/>
        <v>3.6182999999999996</v>
      </c>
      <c r="V25" s="15">
        <f t="shared" si="21"/>
        <v>3.6315999999999993</v>
      </c>
      <c r="W25" s="15">
        <f t="shared" si="21"/>
        <v>2.9057</v>
      </c>
      <c r="X25" s="15">
        <f t="shared" si="21"/>
        <v>5.0694</v>
      </c>
      <c r="Y25" s="15">
        <f t="shared" si="21"/>
        <v>5.053999999999999</v>
      </c>
      <c r="Z25" s="15">
        <f t="shared" si="21"/>
        <v>4.963699999999999</v>
      </c>
      <c r="AA25" s="15">
        <f t="shared" si="21"/>
        <v>1.4048999999999998</v>
      </c>
      <c r="AB25" s="15">
        <f t="shared" si="21"/>
        <v>2.7607999999999997</v>
      </c>
      <c r="AC25" s="15">
        <f t="shared" si="21"/>
        <v>1.2018999999999997</v>
      </c>
      <c r="AD25" s="15">
        <f t="shared" si="21"/>
        <v>3.7512999999999996</v>
      </c>
      <c r="AE25" s="15">
        <f t="shared" si="21"/>
        <v>3.1289999999999996</v>
      </c>
      <c r="AF25" s="15">
        <f t="shared" si="21"/>
        <v>3.8436999999999997</v>
      </c>
      <c r="AG25" s="15">
        <f t="shared" si="21"/>
        <v>3.7309999999999994</v>
      </c>
      <c r="AH25" s="15">
        <f t="shared" si="21"/>
        <v>1.8032</v>
      </c>
      <c r="AI25" s="15">
        <f t="shared" si="21"/>
        <v>3.8716999999999997</v>
      </c>
      <c r="AJ25" s="15">
        <f t="shared" si="21"/>
        <v>2.8979999999999997</v>
      </c>
      <c r="AK25" s="15">
        <f t="shared" si="21"/>
        <v>4.0915</v>
      </c>
      <c r="AL25" s="15">
        <f t="shared" si="21"/>
        <v>3.5944999999999996</v>
      </c>
      <c r="AM25" s="15">
        <f t="shared" si="21"/>
        <v>1.4608999999999999</v>
      </c>
      <c r="AN25" s="15">
        <f t="shared" si="21"/>
        <v>4.1874</v>
      </c>
      <c r="AO25" s="15">
        <f t="shared" si="21"/>
        <v>5.0344</v>
      </c>
      <c r="AP25" s="15">
        <f t="shared" si="21"/>
        <v>3.845099999999999</v>
      </c>
      <c r="AQ25" s="15">
        <f t="shared" si="21"/>
        <v>3.8555999999999995</v>
      </c>
      <c r="AR25" s="15">
        <f t="shared" si="21"/>
        <v>2.9294999999999995</v>
      </c>
      <c r="AS25" s="15">
        <f t="shared" si="21"/>
        <v>5.023199999999999</v>
      </c>
      <c r="AT25" s="15">
        <f t="shared" si="21"/>
        <v>3.6441999999999997</v>
      </c>
      <c r="AU25" s="15">
        <f t="shared" si="21"/>
        <v>3.6239</v>
      </c>
      <c r="AV25" s="15">
        <f t="shared" si="21"/>
        <v>3.8864</v>
      </c>
      <c r="AW25" s="15">
        <f t="shared" si="21"/>
        <v>2.1363999999999996</v>
      </c>
      <c r="AX25" s="15">
        <f t="shared" si="21"/>
        <v>4.242</v>
      </c>
      <c r="AY25" s="15">
        <f t="shared" si="21"/>
        <v>4.1110999999999995</v>
      </c>
      <c r="AZ25" s="15">
        <f t="shared" si="21"/>
        <v>3.7484999999999995</v>
      </c>
      <c r="BA25" s="15">
        <f t="shared" si="21"/>
        <v>3.7197999999999993</v>
      </c>
      <c r="BB25" s="15">
        <f t="shared" si="21"/>
        <v>3.7814</v>
      </c>
      <c r="BC25" s="15">
        <f t="shared" si="21"/>
        <v>2.4955</v>
      </c>
      <c r="BD25" s="15">
        <f t="shared" si="21"/>
        <v>5.1632</v>
      </c>
      <c r="BE25" s="15">
        <f t="shared" si="21"/>
        <v>5.0463</v>
      </c>
      <c r="BF25" s="15">
        <f t="shared" si="21"/>
        <v>4.216799999999999</v>
      </c>
      <c r="BG25" s="15">
        <f t="shared" si="21"/>
        <v>5.1289</v>
      </c>
      <c r="BH25" s="15">
        <f t="shared" si="21"/>
        <v>5.1358999999999995</v>
      </c>
      <c r="BI25" s="15">
        <f aca="true" t="shared" si="22" ref="BI25:CF25">BI8*0.7%</f>
        <v>3.7044</v>
      </c>
      <c r="BJ25" s="15">
        <f t="shared" si="22"/>
        <v>8.113699999999998</v>
      </c>
      <c r="BK25" s="15">
        <f t="shared" si="22"/>
        <v>7.192499999999999</v>
      </c>
      <c r="BL25" s="15">
        <f t="shared" si="22"/>
        <v>7.403199999999998</v>
      </c>
      <c r="BM25" s="15">
        <f t="shared" si="22"/>
        <v>3.6365</v>
      </c>
      <c r="BN25" s="15">
        <f t="shared" si="22"/>
        <v>3.6182999999999996</v>
      </c>
      <c r="BO25" s="15">
        <f t="shared" si="22"/>
        <v>3.7044</v>
      </c>
      <c r="BP25" s="15">
        <f t="shared" si="22"/>
        <v>2.9036</v>
      </c>
      <c r="BQ25" s="15">
        <f t="shared" si="22"/>
        <v>4.790799999999999</v>
      </c>
      <c r="BR25" s="15">
        <f t="shared" si="22"/>
        <v>3.8002999999999996</v>
      </c>
      <c r="BS25" s="15">
        <f t="shared" si="22"/>
        <v>3.6064</v>
      </c>
      <c r="BT25" s="15">
        <f t="shared" si="22"/>
        <v>3.8555999999999995</v>
      </c>
      <c r="BU25" s="15">
        <f t="shared" si="22"/>
        <v>3.8044999999999995</v>
      </c>
      <c r="BV25" s="15">
        <f t="shared" si="22"/>
        <v>3.7323999999999997</v>
      </c>
      <c r="BW25" s="15">
        <f t="shared" si="22"/>
        <v>4.326</v>
      </c>
      <c r="BX25" s="15">
        <f t="shared" si="22"/>
        <v>5.651799999999999</v>
      </c>
      <c r="BY25" s="15">
        <f t="shared" si="22"/>
        <v>3.5601999999999996</v>
      </c>
      <c r="BZ25" s="15">
        <f t="shared" si="22"/>
        <v>3.5223999999999998</v>
      </c>
      <c r="CA25" s="15">
        <f t="shared" si="22"/>
        <v>3.9885999999999995</v>
      </c>
      <c r="CB25" s="15">
        <f t="shared" si="22"/>
        <v>4.2084</v>
      </c>
      <c r="CC25" s="15">
        <f t="shared" si="22"/>
        <v>4.6494</v>
      </c>
      <c r="CD25" s="15">
        <f t="shared" si="22"/>
        <v>1.5196999999999998</v>
      </c>
      <c r="CE25" s="15">
        <f t="shared" si="22"/>
        <v>3.1471999999999998</v>
      </c>
      <c r="CF25" s="15">
        <f t="shared" si="22"/>
        <v>3.7912</v>
      </c>
    </row>
    <row r="26" spans="1:84" s="5" customFormat="1" ht="18.75" customHeight="1">
      <c r="A26" s="49"/>
      <c r="B26" s="19" t="s">
        <v>13</v>
      </c>
      <c r="C26" s="14">
        <f>45.32*C25</f>
        <v>63.194207999999996</v>
      </c>
      <c r="D26" s="14">
        <f aca="true" t="shared" si="23" ref="D26:BH26">45.32*D25</f>
        <v>166.614448</v>
      </c>
      <c r="E26" s="14">
        <f t="shared" si="23"/>
        <v>168.486164</v>
      </c>
      <c r="F26" s="14">
        <f t="shared" si="23"/>
        <v>163.093084</v>
      </c>
      <c r="G26" s="14">
        <f t="shared" si="23"/>
        <v>223.685924</v>
      </c>
      <c r="H26" s="14">
        <f t="shared" si="23"/>
        <v>144.91523199999997</v>
      </c>
      <c r="I26" s="14">
        <f t="shared" si="23"/>
        <v>150.086244</v>
      </c>
      <c r="J26" s="14">
        <f t="shared" si="23"/>
        <v>169.18409199999996</v>
      </c>
      <c r="K26" s="14">
        <f t="shared" si="23"/>
        <v>163.79101199999997</v>
      </c>
      <c r="L26" s="14">
        <f t="shared" si="23"/>
        <v>228.507972</v>
      </c>
      <c r="M26" s="14">
        <f t="shared" si="23"/>
        <v>160.777232</v>
      </c>
      <c r="N26" s="14">
        <f t="shared" si="23"/>
        <v>162.42687999999998</v>
      </c>
      <c r="O26" s="14">
        <f t="shared" si="23"/>
        <v>62.972139999999996</v>
      </c>
      <c r="P26" s="14">
        <f t="shared" si="23"/>
        <v>63.860412000000004</v>
      </c>
      <c r="Q26" s="14">
        <f t="shared" si="23"/>
        <v>230.37968800000002</v>
      </c>
      <c r="R26" s="14">
        <f t="shared" si="23"/>
        <v>109.03538799999998</v>
      </c>
      <c r="S26" s="14">
        <f t="shared" si="23"/>
        <v>63.00386399999999</v>
      </c>
      <c r="T26" s="14">
        <f t="shared" si="23"/>
        <v>164.36204399999997</v>
      </c>
      <c r="U26" s="14">
        <f t="shared" si="23"/>
        <v>163.98135599999998</v>
      </c>
      <c r="V26" s="14">
        <f t="shared" si="23"/>
        <v>164.58411199999998</v>
      </c>
      <c r="W26" s="14">
        <f t="shared" si="23"/>
        <v>131.68632399999998</v>
      </c>
      <c r="X26" s="14">
        <f t="shared" si="23"/>
        <v>229.745208</v>
      </c>
      <c r="Y26" s="14">
        <f t="shared" si="23"/>
        <v>229.04727999999997</v>
      </c>
      <c r="Z26" s="14">
        <f t="shared" si="23"/>
        <v>224.95488399999996</v>
      </c>
      <c r="AA26" s="14">
        <f t="shared" si="23"/>
        <v>63.67006799999999</v>
      </c>
      <c r="AB26" s="14">
        <f t="shared" si="23"/>
        <v>125.11945599999999</v>
      </c>
      <c r="AC26" s="14">
        <f t="shared" si="23"/>
        <v>54.47010799999999</v>
      </c>
      <c r="AD26" s="14">
        <f t="shared" si="23"/>
        <v>170.00891599999997</v>
      </c>
      <c r="AE26" s="14">
        <f t="shared" si="23"/>
        <v>141.80628</v>
      </c>
      <c r="AF26" s="14">
        <f t="shared" si="23"/>
        <v>174.196484</v>
      </c>
      <c r="AG26" s="14">
        <f t="shared" si="23"/>
        <v>169.08891999999997</v>
      </c>
      <c r="AH26" s="14">
        <f t="shared" si="23"/>
        <v>81.721024</v>
      </c>
      <c r="AI26" s="14">
        <f t="shared" si="23"/>
        <v>175.465444</v>
      </c>
      <c r="AJ26" s="14">
        <f t="shared" si="23"/>
        <v>131.33736</v>
      </c>
      <c r="AK26" s="14">
        <f t="shared" si="23"/>
        <v>185.42678</v>
      </c>
      <c r="AL26" s="14">
        <f t="shared" si="23"/>
        <v>162.90274</v>
      </c>
      <c r="AM26" s="14">
        <f t="shared" si="23"/>
        <v>66.207988</v>
      </c>
      <c r="AN26" s="14">
        <f t="shared" si="23"/>
        <v>189.77296800000002</v>
      </c>
      <c r="AO26" s="14">
        <f t="shared" si="23"/>
        <v>228.159008</v>
      </c>
      <c r="AP26" s="14">
        <f t="shared" si="23"/>
        <v>174.25993199999996</v>
      </c>
      <c r="AQ26" s="14">
        <f t="shared" si="23"/>
        <v>174.73579199999998</v>
      </c>
      <c r="AR26" s="14">
        <f t="shared" si="23"/>
        <v>132.76493999999997</v>
      </c>
      <c r="AS26" s="14">
        <f t="shared" si="23"/>
        <v>227.65142399999996</v>
      </c>
      <c r="AT26" s="14">
        <f t="shared" si="23"/>
        <v>165.15514399999998</v>
      </c>
      <c r="AU26" s="14">
        <f t="shared" si="23"/>
        <v>164.235148</v>
      </c>
      <c r="AV26" s="14">
        <f t="shared" si="23"/>
        <v>176.131648</v>
      </c>
      <c r="AW26" s="14">
        <f t="shared" si="23"/>
        <v>96.82164799999998</v>
      </c>
      <c r="AX26" s="14">
        <f t="shared" si="23"/>
        <v>192.24744</v>
      </c>
      <c r="AY26" s="14">
        <f t="shared" si="23"/>
        <v>186.31505199999998</v>
      </c>
      <c r="AZ26" s="14">
        <f t="shared" si="23"/>
        <v>169.88201999999998</v>
      </c>
      <c r="BA26" s="14">
        <f t="shared" si="23"/>
        <v>168.58133599999996</v>
      </c>
      <c r="BB26" s="14">
        <f t="shared" si="23"/>
        <v>171.373048</v>
      </c>
      <c r="BC26" s="14">
        <f t="shared" si="23"/>
        <v>113.09606</v>
      </c>
      <c r="BD26" s="14">
        <f t="shared" si="23"/>
        <v>233.99622399999998</v>
      </c>
      <c r="BE26" s="14">
        <f t="shared" si="23"/>
        <v>228.69831599999998</v>
      </c>
      <c r="BF26" s="14">
        <f t="shared" si="23"/>
        <v>191.10537599999998</v>
      </c>
      <c r="BG26" s="14">
        <f t="shared" si="23"/>
        <v>232.441748</v>
      </c>
      <c r="BH26" s="14">
        <f t="shared" si="23"/>
        <v>232.758988</v>
      </c>
      <c r="BI26" s="14">
        <f aca="true" t="shared" si="24" ref="BI26:CF26">45.32*BI25</f>
        <v>167.883408</v>
      </c>
      <c r="BJ26" s="14">
        <f t="shared" si="24"/>
        <v>367.7128839999999</v>
      </c>
      <c r="BK26" s="14">
        <f t="shared" si="24"/>
        <v>325.9641</v>
      </c>
      <c r="BL26" s="14">
        <f t="shared" si="24"/>
        <v>335.5130239999999</v>
      </c>
      <c r="BM26" s="14">
        <f t="shared" si="24"/>
        <v>164.80617999999998</v>
      </c>
      <c r="BN26" s="14">
        <f t="shared" si="24"/>
        <v>163.98135599999998</v>
      </c>
      <c r="BO26" s="14">
        <f t="shared" si="24"/>
        <v>167.883408</v>
      </c>
      <c r="BP26" s="14">
        <f t="shared" si="24"/>
        <v>131.591152</v>
      </c>
      <c r="BQ26" s="14">
        <f t="shared" si="24"/>
        <v>217.11905599999997</v>
      </c>
      <c r="BR26" s="14">
        <f t="shared" si="24"/>
        <v>172.229596</v>
      </c>
      <c r="BS26" s="14">
        <f t="shared" si="24"/>
        <v>163.442048</v>
      </c>
      <c r="BT26" s="14">
        <f t="shared" si="24"/>
        <v>174.73579199999998</v>
      </c>
      <c r="BU26" s="14">
        <f t="shared" si="24"/>
        <v>172.41993999999997</v>
      </c>
      <c r="BV26" s="14">
        <f t="shared" si="24"/>
        <v>169.152368</v>
      </c>
      <c r="BW26" s="14">
        <f t="shared" si="24"/>
        <v>196.05432</v>
      </c>
      <c r="BX26" s="14">
        <f t="shared" si="24"/>
        <v>256.1395759999999</v>
      </c>
      <c r="BY26" s="14">
        <f t="shared" si="24"/>
        <v>161.34826399999997</v>
      </c>
      <c r="BZ26" s="14">
        <f t="shared" si="24"/>
        <v>159.635168</v>
      </c>
      <c r="CA26" s="14">
        <f t="shared" si="24"/>
        <v>180.76335199999997</v>
      </c>
      <c r="CB26" s="14">
        <f t="shared" si="24"/>
        <v>190.72468800000001</v>
      </c>
      <c r="CC26" s="14">
        <f t="shared" si="24"/>
        <v>210.71080800000001</v>
      </c>
      <c r="CD26" s="14">
        <f t="shared" si="24"/>
        <v>68.87280399999999</v>
      </c>
      <c r="CE26" s="14">
        <f t="shared" si="24"/>
        <v>142.631104</v>
      </c>
      <c r="CF26" s="14">
        <f t="shared" si="24"/>
        <v>171.817184</v>
      </c>
    </row>
    <row r="27" spans="1:84" s="5" customFormat="1" ht="18.75" customHeight="1">
      <c r="A27" s="49"/>
      <c r="B27" s="19" t="s">
        <v>2</v>
      </c>
      <c r="C27" s="14">
        <f>C26/C7/12</f>
        <v>0.026436666666666667</v>
      </c>
      <c r="D27" s="14">
        <f aca="true" t="shared" si="25" ref="D27:BH27">D26/D7/12</f>
        <v>0.026436666666666664</v>
      </c>
      <c r="E27" s="14">
        <f t="shared" si="25"/>
        <v>0.026436666666666664</v>
      </c>
      <c r="F27" s="14">
        <f t="shared" si="25"/>
        <v>0.026436666666666667</v>
      </c>
      <c r="G27" s="14">
        <f t="shared" si="25"/>
        <v>0.026436666666666664</v>
      </c>
      <c r="H27" s="14">
        <f t="shared" si="25"/>
        <v>0.02643666666666666</v>
      </c>
      <c r="I27" s="14">
        <f t="shared" si="25"/>
        <v>0.026436666666666664</v>
      </c>
      <c r="J27" s="14">
        <f t="shared" si="25"/>
        <v>0.026436666666666664</v>
      </c>
      <c r="K27" s="14">
        <f t="shared" si="25"/>
        <v>0.026436666666666664</v>
      </c>
      <c r="L27" s="14">
        <f t="shared" si="25"/>
        <v>0.026436666666666667</v>
      </c>
      <c r="M27" s="14">
        <f t="shared" si="25"/>
        <v>0.026436666666666664</v>
      </c>
      <c r="N27" s="14">
        <f t="shared" si="25"/>
        <v>0.026436666666666664</v>
      </c>
      <c r="O27" s="14">
        <f t="shared" si="25"/>
        <v>0.026436666666666664</v>
      </c>
      <c r="P27" s="14">
        <f t="shared" si="25"/>
        <v>0.026436666666666667</v>
      </c>
      <c r="Q27" s="14">
        <f t="shared" si="25"/>
        <v>0.026436666666666667</v>
      </c>
      <c r="R27" s="14">
        <f t="shared" si="25"/>
        <v>0.026436666666666664</v>
      </c>
      <c r="S27" s="14">
        <f t="shared" si="25"/>
        <v>0.026436666666666664</v>
      </c>
      <c r="T27" s="14">
        <f t="shared" si="25"/>
        <v>0.02643666666666666</v>
      </c>
      <c r="U27" s="14">
        <f t="shared" si="25"/>
        <v>0.026436666666666664</v>
      </c>
      <c r="V27" s="14">
        <f t="shared" si="25"/>
        <v>0.026436666666666664</v>
      </c>
      <c r="W27" s="14">
        <f t="shared" si="25"/>
        <v>0.026436666666666664</v>
      </c>
      <c r="X27" s="14">
        <f t="shared" si="25"/>
        <v>0.026436666666666664</v>
      </c>
      <c r="Y27" s="14">
        <f t="shared" si="25"/>
        <v>0.026436666666666664</v>
      </c>
      <c r="Z27" s="14">
        <f t="shared" si="25"/>
        <v>0.026436666666666664</v>
      </c>
      <c r="AA27" s="14">
        <f t="shared" si="25"/>
        <v>0.026436666666666664</v>
      </c>
      <c r="AB27" s="14">
        <f t="shared" si="25"/>
        <v>0.026436666666666664</v>
      </c>
      <c r="AC27" s="14">
        <f t="shared" si="25"/>
        <v>0.026436666666666664</v>
      </c>
      <c r="AD27" s="14">
        <f t="shared" si="25"/>
        <v>0.026436666666666664</v>
      </c>
      <c r="AE27" s="14">
        <f t="shared" si="25"/>
        <v>0.026436666666666664</v>
      </c>
      <c r="AF27" s="14">
        <f t="shared" si="25"/>
        <v>0.026436666666666664</v>
      </c>
      <c r="AG27" s="14">
        <f t="shared" si="25"/>
        <v>0.026436666666666664</v>
      </c>
      <c r="AH27" s="14">
        <f t="shared" si="25"/>
        <v>0.026436666666666664</v>
      </c>
      <c r="AI27" s="14">
        <f t="shared" si="25"/>
        <v>0.026436666666666664</v>
      </c>
      <c r="AJ27" s="14">
        <f t="shared" si="25"/>
        <v>0.026436666666666664</v>
      </c>
      <c r="AK27" s="14">
        <f t="shared" si="25"/>
        <v>0.026436666666666667</v>
      </c>
      <c r="AL27" s="14">
        <f t="shared" si="25"/>
        <v>0.026436666666666664</v>
      </c>
      <c r="AM27" s="14">
        <f t="shared" si="25"/>
        <v>0.026436666666666667</v>
      </c>
      <c r="AN27" s="14">
        <f t="shared" si="25"/>
        <v>0.026436666666666667</v>
      </c>
      <c r="AO27" s="14">
        <f t="shared" si="25"/>
        <v>0.026436666666666664</v>
      </c>
      <c r="AP27" s="14">
        <f t="shared" si="25"/>
        <v>0.026436666666666664</v>
      </c>
      <c r="AQ27" s="14">
        <f t="shared" si="25"/>
        <v>0.026436666666666664</v>
      </c>
      <c r="AR27" s="14">
        <f t="shared" si="25"/>
        <v>0.02643666666666666</v>
      </c>
      <c r="AS27" s="14">
        <f t="shared" si="25"/>
        <v>0.02643666666666666</v>
      </c>
      <c r="AT27" s="14">
        <f t="shared" si="25"/>
        <v>0.026436666666666664</v>
      </c>
      <c r="AU27" s="14">
        <f t="shared" si="25"/>
        <v>0.026436666666666664</v>
      </c>
      <c r="AV27" s="14">
        <f t="shared" si="25"/>
        <v>0.026436666666666667</v>
      </c>
      <c r="AW27" s="14">
        <f t="shared" si="25"/>
        <v>0.026436666666666664</v>
      </c>
      <c r="AX27" s="14">
        <f t="shared" si="25"/>
        <v>0.026436666666666667</v>
      </c>
      <c r="AY27" s="14">
        <f t="shared" si="25"/>
        <v>0.026436666666666664</v>
      </c>
      <c r="AZ27" s="14">
        <f t="shared" si="25"/>
        <v>0.026436666666666664</v>
      </c>
      <c r="BA27" s="14">
        <f t="shared" si="25"/>
        <v>0.026436666666666664</v>
      </c>
      <c r="BB27" s="14">
        <f t="shared" si="25"/>
        <v>0.026436666666666667</v>
      </c>
      <c r="BC27" s="14">
        <f t="shared" si="25"/>
        <v>0.026436666666666664</v>
      </c>
      <c r="BD27" s="14">
        <f t="shared" si="25"/>
        <v>0.026436666666666664</v>
      </c>
      <c r="BE27" s="14">
        <f t="shared" si="25"/>
        <v>0.026436666666666664</v>
      </c>
      <c r="BF27" s="14">
        <f t="shared" si="25"/>
        <v>0.026436666666666664</v>
      </c>
      <c r="BG27" s="14">
        <f t="shared" si="25"/>
        <v>0.026436666666666664</v>
      </c>
      <c r="BH27" s="14">
        <f t="shared" si="25"/>
        <v>0.026436666666666664</v>
      </c>
      <c r="BI27" s="14">
        <f aca="true" t="shared" si="26" ref="BI27:CF27">BI26/BI7/12</f>
        <v>0.026436666666666664</v>
      </c>
      <c r="BJ27" s="14">
        <f t="shared" si="26"/>
        <v>0.026436666666666664</v>
      </c>
      <c r="BK27" s="14">
        <f t="shared" si="26"/>
        <v>0.026436666666666664</v>
      </c>
      <c r="BL27" s="14">
        <f t="shared" si="26"/>
        <v>0.026436666666666664</v>
      </c>
      <c r="BM27" s="14">
        <f t="shared" si="26"/>
        <v>0.026436666666666664</v>
      </c>
      <c r="BN27" s="14">
        <f t="shared" si="26"/>
        <v>0.026436666666666664</v>
      </c>
      <c r="BO27" s="14">
        <f t="shared" si="26"/>
        <v>0.026436666666666664</v>
      </c>
      <c r="BP27" s="14">
        <f t="shared" si="26"/>
        <v>0.026436666666666664</v>
      </c>
      <c r="BQ27" s="14">
        <f t="shared" si="26"/>
        <v>0.026436666666666664</v>
      </c>
      <c r="BR27" s="14">
        <f t="shared" si="26"/>
        <v>0.026436666666666664</v>
      </c>
      <c r="BS27" s="14">
        <f t="shared" si="26"/>
        <v>0.026436666666666664</v>
      </c>
      <c r="BT27" s="14">
        <f t="shared" si="26"/>
        <v>0.026436666666666664</v>
      </c>
      <c r="BU27" s="14">
        <f t="shared" si="26"/>
        <v>0.026436666666666664</v>
      </c>
      <c r="BV27" s="14">
        <f t="shared" si="26"/>
        <v>0.026436666666666664</v>
      </c>
      <c r="BW27" s="14">
        <f t="shared" si="26"/>
        <v>0.026436666666666664</v>
      </c>
      <c r="BX27" s="14">
        <f t="shared" si="26"/>
        <v>0.02643666666666666</v>
      </c>
      <c r="BY27" s="14">
        <f t="shared" si="26"/>
        <v>0.02643666666666666</v>
      </c>
      <c r="BZ27" s="14">
        <f t="shared" si="26"/>
        <v>0.026436666666666664</v>
      </c>
      <c r="CA27" s="14">
        <f t="shared" si="26"/>
        <v>0.026436666666666664</v>
      </c>
      <c r="CB27" s="14">
        <f t="shared" si="26"/>
        <v>0.026436666666666667</v>
      </c>
      <c r="CC27" s="14">
        <f t="shared" si="26"/>
        <v>0.026436666666666667</v>
      </c>
      <c r="CD27" s="14">
        <f t="shared" si="26"/>
        <v>0.026436666666666664</v>
      </c>
      <c r="CE27" s="14">
        <f t="shared" si="26"/>
        <v>0.026436666666666664</v>
      </c>
      <c r="CF27" s="14">
        <f t="shared" si="26"/>
        <v>0.026436666666666664</v>
      </c>
    </row>
    <row r="28" spans="1:84" s="5" customFormat="1" ht="18.75" customHeight="1" thickBot="1">
      <c r="A28" s="50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14</v>
      </c>
      <c r="AF28" s="13" t="s">
        <v>14</v>
      </c>
      <c r="AG28" s="13" t="s">
        <v>14</v>
      </c>
      <c r="AH28" s="13" t="s">
        <v>14</v>
      </c>
      <c r="AI28" s="13" t="s">
        <v>14</v>
      </c>
      <c r="AJ28" s="13" t="s">
        <v>14</v>
      </c>
      <c r="AK28" s="13" t="s">
        <v>14</v>
      </c>
      <c r="AL28" s="13" t="s">
        <v>14</v>
      </c>
      <c r="AM28" s="13" t="s">
        <v>14</v>
      </c>
      <c r="AN28" s="13" t="s">
        <v>14</v>
      </c>
      <c r="AO28" s="13" t="s">
        <v>14</v>
      </c>
      <c r="AP28" s="13" t="s">
        <v>14</v>
      </c>
      <c r="AQ28" s="13" t="s">
        <v>14</v>
      </c>
      <c r="AR28" s="13" t="s">
        <v>14</v>
      </c>
      <c r="AS28" s="13" t="s">
        <v>14</v>
      </c>
      <c r="AT28" s="13" t="s">
        <v>14</v>
      </c>
      <c r="AU28" s="13" t="s">
        <v>14</v>
      </c>
      <c r="AV28" s="13" t="s">
        <v>14</v>
      </c>
      <c r="AW28" s="13" t="s">
        <v>14</v>
      </c>
      <c r="AX28" s="13" t="s">
        <v>14</v>
      </c>
      <c r="AY28" s="13" t="s">
        <v>14</v>
      </c>
      <c r="AZ28" s="13" t="s">
        <v>14</v>
      </c>
      <c r="BA28" s="13" t="s">
        <v>14</v>
      </c>
      <c r="BB28" s="13" t="s">
        <v>14</v>
      </c>
      <c r="BC28" s="13" t="s">
        <v>14</v>
      </c>
      <c r="BD28" s="13" t="s">
        <v>14</v>
      </c>
      <c r="BE28" s="13" t="s">
        <v>14</v>
      </c>
      <c r="BF28" s="13" t="s">
        <v>14</v>
      </c>
      <c r="BG28" s="13" t="s">
        <v>14</v>
      </c>
      <c r="BH28" s="13" t="s">
        <v>14</v>
      </c>
      <c r="BI28" s="13" t="s">
        <v>14</v>
      </c>
      <c r="BJ28" s="13" t="s">
        <v>14</v>
      </c>
      <c r="BK28" s="13" t="s">
        <v>14</v>
      </c>
      <c r="BL28" s="13" t="s">
        <v>14</v>
      </c>
      <c r="BM28" s="13" t="s">
        <v>14</v>
      </c>
      <c r="BN28" s="13" t="s">
        <v>14</v>
      </c>
      <c r="BO28" s="13" t="s">
        <v>14</v>
      </c>
      <c r="BP28" s="13" t="s">
        <v>14</v>
      </c>
      <c r="BQ28" s="13" t="s">
        <v>14</v>
      </c>
      <c r="BR28" s="13" t="s">
        <v>14</v>
      </c>
      <c r="BS28" s="13" t="s">
        <v>14</v>
      </c>
      <c r="BT28" s="13" t="s">
        <v>14</v>
      </c>
      <c r="BU28" s="13" t="s">
        <v>14</v>
      </c>
      <c r="BV28" s="13" t="s">
        <v>14</v>
      </c>
      <c r="BW28" s="13" t="s">
        <v>14</v>
      </c>
      <c r="BX28" s="13" t="s">
        <v>14</v>
      </c>
      <c r="BY28" s="13" t="s">
        <v>14</v>
      </c>
      <c r="BZ28" s="13" t="s">
        <v>14</v>
      </c>
      <c r="CA28" s="13" t="s">
        <v>14</v>
      </c>
      <c r="CB28" s="13" t="s">
        <v>14</v>
      </c>
      <c r="CC28" s="13" t="s">
        <v>14</v>
      </c>
      <c r="CD28" s="13" t="s">
        <v>14</v>
      </c>
      <c r="CE28" s="13" t="s">
        <v>14</v>
      </c>
      <c r="CF28" s="13" t="s">
        <v>14</v>
      </c>
    </row>
    <row r="29" spans="1:84" s="27" customFormat="1" ht="18.75" customHeight="1" thickTop="1">
      <c r="A29" s="48" t="s">
        <v>19</v>
      </c>
      <c r="B29" s="21" t="s">
        <v>15</v>
      </c>
      <c r="C29" s="28" t="s">
        <v>37</v>
      </c>
      <c r="D29" s="28" t="s">
        <v>38</v>
      </c>
      <c r="E29" s="28" t="s">
        <v>38</v>
      </c>
      <c r="F29" s="28" t="s">
        <v>38</v>
      </c>
      <c r="G29" s="28" t="s">
        <v>112</v>
      </c>
      <c r="H29" s="28" t="s">
        <v>21</v>
      </c>
      <c r="I29" s="28" t="s">
        <v>21</v>
      </c>
      <c r="J29" s="28" t="s">
        <v>38</v>
      </c>
      <c r="K29" s="28" t="s">
        <v>38</v>
      </c>
      <c r="L29" s="28" t="s">
        <v>112</v>
      </c>
      <c r="M29" s="28" t="s">
        <v>38</v>
      </c>
      <c r="N29" s="28" t="s">
        <v>38</v>
      </c>
      <c r="O29" s="28" t="s">
        <v>30</v>
      </c>
      <c r="P29" s="28" t="s">
        <v>30</v>
      </c>
      <c r="Q29" s="28" t="s">
        <v>112</v>
      </c>
      <c r="R29" s="28" t="s">
        <v>32</v>
      </c>
      <c r="S29" s="28" t="s">
        <v>113</v>
      </c>
      <c r="T29" s="28" t="s">
        <v>38</v>
      </c>
      <c r="U29" s="28" t="s">
        <v>38</v>
      </c>
      <c r="V29" s="28" t="s">
        <v>38</v>
      </c>
      <c r="W29" s="28" t="s">
        <v>47</v>
      </c>
      <c r="X29" s="28" t="s">
        <v>112</v>
      </c>
      <c r="Y29" s="28" t="s">
        <v>112</v>
      </c>
      <c r="Z29" s="28" t="s">
        <v>112</v>
      </c>
      <c r="AA29" s="28" t="s">
        <v>30</v>
      </c>
      <c r="AB29" s="28" t="s">
        <v>47</v>
      </c>
      <c r="AC29" s="28" t="s">
        <v>30</v>
      </c>
      <c r="AD29" s="28" t="s">
        <v>38</v>
      </c>
      <c r="AE29" s="28" t="s">
        <v>47</v>
      </c>
      <c r="AF29" s="28" t="s">
        <v>37</v>
      </c>
      <c r="AG29" s="28" t="s">
        <v>38</v>
      </c>
      <c r="AH29" s="28" t="s">
        <v>43</v>
      </c>
      <c r="AI29" s="28" t="s">
        <v>38</v>
      </c>
      <c r="AJ29" s="28" t="s">
        <v>47</v>
      </c>
      <c r="AK29" s="28" t="s">
        <v>21</v>
      </c>
      <c r="AL29" s="28" t="s">
        <v>22</v>
      </c>
      <c r="AM29" s="28" t="s">
        <v>30</v>
      </c>
      <c r="AN29" s="28" t="s">
        <v>38</v>
      </c>
      <c r="AO29" s="28" t="s">
        <v>38</v>
      </c>
      <c r="AP29" s="28" t="s">
        <v>112</v>
      </c>
      <c r="AQ29" s="28" t="s">
        <v>37</v>
      </c>
      <c r="AR29" s="28" t="s">
        <v>37</v>
      </c>
      <c r="AS29" s="28" t="s">
        <v>112</v>
      </c>
      <c r="AT29" s="28" t="s">
        <v>38</v>
      </c>
      <c r="AU29" s="28" t="s">
        <v>38</v>
      </c>
      <c r="AV29" s="28" t="s">
        <v>38</v>
      </c>
      <c r="AW29" s="28" t="s">
        <v>37</v>
      </c>
      <c r="AX29" s="28" t="s">
        <v>47</v>
      </c>
      <c r="AY29" s="28" t="s">
        <v>37</v>
      </c>
      <c r="AZ29" s="28" t="s">
        <v>37</v>
      </c>
      <c r="BA29" s="28" t="s">
        <v>38</v>
      </c>
      <c r="BB29" s="28" t="s">
        <v>38</v>
      </c>
      <c r="BC29" s="28" t="s">
        <v>37</v>
      </c>
      <c r="BD29" s="28" t="s">
        <v>38</v>
      </c>
      <c r="BE29" s="28" t="s">
        <v>112</v>
      </c>
      <c r="BF29" s="28" t="s">
        <v>34</v>
      </c>
      <c r="BG29" s="28" t="s">
        <v>44</v>
      </c>
      <c r="BH29" s="28" t="s">
        <v>37</v>
      </c>
      <c r="BI29" s="28" t="s">
        <v>114</v>
      </c>
      <c r="BJ29" s="28" t="s">
        <v>114</v>
      </c>
      <c r="BK29" s="28" t="s">
        <v>114</v>
      </c>
      <c r="BL29" s="28" t="s">
        <v>114</v>
      </c>
      <c r="BM29" s="28" t="s">
        <v>114</v>
      </c>
      <c r="BN29" s="28" t="s">
        <v>114</v>
      </c>
      <c r="BO29" s="28" t="s">
        <v>114</v>
      </c>
      <c r="BP29" s="28" t="s">
        <v>114</v>
      </c>
      <c r="BQ29" s="28" t="s">
        <v>114</v>
      </c>
      <c r="BR29" s="28" t="s">
        <v>114</v>
      </c>
      <c r="BS29" s="28" t="s">
        <v>114</v>
      </c>
      <c r="BT29" s="28" t="s">
        <v>114</v>
      </c>
      <c r="BU29" s="28" t="s">
        <v>114</v>
      </c>
      <c r="BV29" s="28" t="s">
        <v>114</v>
      </c>
      <c r="BW29" s="28" t="s">
        <v>114</v>
      </c>
      <c r="BX29" s="28" t="s">
        <v>114</v>
      </c>
      <c r="BY29" s="28" t="s">
        <v>114</v>
      </c>
      <c r="BZ29" s="28" t="s">
        <v>114</v>
      </c>
      <c r="CA29" s="28" t="s">
        <v>114</v>
      </c>
      <c r="CB29" s="28" t="s">
        <v>114</v>
      </c>
      <c r="CC29" s="28" t="s">
        <v>114</v>
      </c>
      <c r="CD29" s="28" t="s">
        <v>114</v>
      </c>
      <c r="CE29" s="28" t="s">
        <v>114</v>
      </c>
      <c r="CF29" s="28" t="s">
        <v>114</v>
      </c>
    </row>
    <row r="30" spans="1:84" s="5" customFormat="1" ht="18.75" customHeight="1">
      <c r="A30" s="49"/>
      <c r="B30" s="23" t="s">
        <v>4</v>
      </c>
      <c r="C30" s="4">
        <f>C29*8%</f>
        <v>0.64</v>
      </c>
      <c r="D30" s="4">
        <f aca="true" t="shared" si="27" ref="D30:BH30">D29*8%</f>
        <v>1.28</v>
      </c>
      <c r="E30" s="4">
        <f t="shared" si="27"/>
        <v>1.28</v>
      </c>
      <c r="F30" s="4">
        <f t="shared" si="27"/>
        <v>1.28</v>
      </c>
      <c r="G30" s="4">
        <f t="shared" si="27"/>
        <v>1.92</v>
      </c>
      <c r="H30" s="4">
        <f t="shared" si="27"/>
        <v>0.96</v>
      </c>
      <c r="I30" s="4">
        <f t="shared" si="27"/>
        <v>0.96</v>
      </c>
      <c r="J30" s="4">
        <f t="shared" si="27"/>
        <v>1.28</v>
      </c>
      <c r="K30" s="4">
        <f t="shared" si="27"/>
        <v>1.28</v>
      </c>
      <c r="L30" s="4">
        <f t="shared" si="27"/>
        <v>1.92</v>
      </c>
      <c r="M30" s="4">
        <f t="shared" si="27"/>
        <v>1.28</v>
      </c>
      <c r="N30" s="4">
        <f t="shared" si="27"/>
        <v>1.28</v>
      </c>
      <c r="O30" s="4">
        <f t="shared" si="27"/>
        <v>0.32</v>
      </c>
      <c r="P30" s="4">
        <f t="shared" si="27"/>
        <v>0.32</v>
      </c>
      <c r="Q30" s="4">
        <f t="shared" si="27"/>
        <v>1.92</v>
      </c>
      <c r="R30" s="4">
        <f t="shared" si="27"/>
        <v>0.8</v>
      </c>
      <c r="S30" s="4">
        <f t="shared" si="27"/>
        <v>0.72</v>
      </c>
      <c r="T30" s="4">
        <f t="shared" si="27"/>
        <v>1.28</v>
      </c>
      <c r="U30" s="4">
        <f t="shared" si="27"/>
        <v>1.28</v>
      </c>
      <c r="V30" s="4">
        <f t="shared" si="27"/>
        <v>1.28</v>
      </c>
      <c r="W30" s="4">
        <f t="shared" si="27"/>
        <v>1.44</v>
      </c>
      <c r="X30" s="4">
        <f t="shared" si="27"/>
        <v>1.92</v>
      </c>
      <c r="Y30" s="4">
        <f t="shared" si="27"/>
        <v>1.92</v>
      </c>
      <c r="Z30" s="4">
        <f t="shared" si="27"/>
        <v>1.92</v>
      </c>
      <c r="AA30" s="4">
        <f t="shared" si="27"/>
        <v>0.32</v>
      </c>
      <c r="AB30" s="4">
        <f t="shared" si="27"/>
        <v>1.44</v>
      </c>
      <c r="AC30" s="4">
        <f t="shared" si="27"/>
        <v>0.32</v>
      </c>
      <c r="AD30" s="4">
        <f t="shared" si="27"/>
        <v>1.28</v>
      </c>
      <c r="AE30" s="4">
        <f t="shared" si="27"/>
        <v>1.44</v>
      </c>
      <c r="AF30" s="4">
        <f t="shared" si="27"/>
        <v>0.64</v>
      </c>
      <c r="AG30" s="4">
        <f t="shared" si="27"/>
        <v>1.28</v>
      </c>
      <c r="AH30" s="4">
        <f t="shared" si="27"/>
        <v>0.56</v>
      </c>
      <c r="AI30" s="4">
        <f t="shared" si="27"/>
        <v>1.28</v>
      </c>
      <c r="AJ30" s="4">
        <f t="shared" si="27"/>
        <v>1.44</v>
      </c>
      <c r="AK30" s="4">
        <f t="shared" si="27"/>
        <v>0.96</v>
      </c>
      <c r="AL30" s="4">
        <f t="shared" si="27"/>
        <v>1.12</v>
      </c>
      <c r="AM30" s="4">
        <f t="shared" si="27"/>
        <v>0.32</v>
      </c>
      <c r="AN30" s="4">
        <f t="shared" si="27"/>
        <v>1.28</v>
      </c>
      <c r="AO30" s="4">
        <f t="shared" si="27"/>
        <v>1.28</v>
      </c>
      <c r="AP30" s="4">
        <f t="shared" si="27"/>
        <v>1.92</v>
      </c>
      <c r="AQ30" s="4">
        <f t="shared" si="27"/>
        <v>0.64</v>
      </c>
      <c r="AR30" s="4">
        <f t="shared" si="27"/>
        <v>0.64</v>
      </c>
      <c r="AS30" s="4">
        <f t="shared" si="27"/>
        <v>1.92</v>
      </c>
      <c r="AT30" s="4">
        <f t="shared" si="27"/>
        <v>1.28</v>
      </c>
      <c r="AU30" s="4">
        <f t="shared" si="27"/>
        <v>1.28</v>
      </c>
      <c r="AV30" s="4">
        <f t="shared" si="27"/>
        <v>1.28</v>
      </c>
      <c r="AW30" s="4">
        <f t="shared" si="27"/>
        <v>0.64</v>
      </c>
      <c r="AX30" s="4">
        <f t="shared" si="27"/>
        <v>1.44</v>
      </c>
      <c r="AY30" s="4">
        <f t="shared" si="27"/>
        <v>0.64</v>
      </c>
      <c r="AZ30" s="4">
        <f t="shared" si="27"/>
        <v>0.64</v>
      </c>
      <c r="BA30" s="4">
        <f t="shared" si="27"/>
        <v>1.28</v>
      </c>
      <c r="BB30" s="4">
        <f t="shared" si="27"/>
        <v>1.28</v>
      </c>
      <c r="BC30" s="4">
        <f t="shared" si="27"/>
        <v>0.64</v>
      </c>
      <c r="BD30" s="4">
        <f t="shared" si="27"/>
        <v>1.28</v>
      </c>
      <c r="BE30" s="4">
        <f t="shared" si="27"/>
        <v>1.92</v>
      </c>
      <c r="BF30" s="4">
        <f t="shared" si="27"/>
        <v>1.2</v>
      </c>
      <c r="BG30" s="4">
        <f t="shared" si="27"/>
        <v>1.6</v>
      </c>
      <c r="BH30" s="4">
        <f t="shared" si="27"/>
        <v>0.64</v>
      </c>
      <c r="BI30" s="4">
        <f aca="true" t="shared" si="28" ref="BI30:CF30">BI29*8%</f>
        <v>0</v>
      </c>
      <c r="BJ30" s="4">
        <f t="shared" si="28"/>
        <v>0</v>
      </c>
      <c r="BK30" s="4">
        <f t="shared" si="28"/>
        <v>0</v>
      </c>
      <c r="BL30" s="4">
        <f t="shared" si="28"/>
        <v>0</v>
      </c>
      <c r="BM30" s="4">
        <f t="shared" si="28"/>
        <v>0</v>
      </c>
      <c r="BN30" s="4">
        <f t="shared" si="28"/>
        <v>0</v>
      </c>
      <c r="BO30" s="4">
        <f t="shared" si="28"/>
        <v>0</v>
      </c>
      <c r="BP30" s="4">
        <f t="shared" si="28"/>
        <v>0</v>
      </c>
      <c r="BQ30" s="4">
        <f t="shared" si="28"/>
        <v>0</v>
      </c>
      <c r="BR30" s="4">
        <f t="shared" si="28"/>
        <v>0</v>
      </c>
      <c r="BS30" s="4">
        <f t="shared" si="28"/>
        <v>0</v>
      </c>
      <c r="BT30" s="4">
        <f t="shared" si="28"/>
        <v>0</v>
      </c>
      <c r="BU30" s="4">
        <f t="shared" si="28"/>
        <v>0</v>
      </c>
      <c r="BV30" s="4">
        <f t="shared" si="28"/>
        <v>0</v>
      </c>
      <c r="BW30" s="4">
        <f t="shared" si="28"/>
        <v>0</v>
      </c>
      <c r="BX30" s="4">
        <f t="shared" si="28"/>
        <v>0</v>
      </c>
      <c r="BY30" s="4">
        <f t="shared" si="28"/>
        <v>0</v>
      </c>
      <c r="BZ30" s="4">
        <f t="shared" si="28"/>
        <v>0</v>
      </c>
      <c r="CA30" s="4">
        <f t="shared" si="28"/>
        <v>0</v>
      </c>
      <c r="CB30" s="4">
        <f t="shared" si="28"/>
        <v>0</v>
      </c>
      <c r="CC30" s="4">
        <f t="shared" si="28"/>
        <v>0</v>
      </c>
      <c r="CD30" s="4">
        <f t="shared" si="28"/>
        <v>0</v>
      </c>
      <c r="CE30" s="4">
        <f t="shared" si="28"/>
        <v>0</v>
      </c>
      <c r="CF30" s="4">
        <f t="shared" si="28"/>
        <v>0</v>
      </c>
    </row>
    <row r="31" spans="1:84" s="5" customFormat="1" ht="18.75" customHeight="1">
      <c r="A31" s="49"/>
      <c r="B31" s="24" t="s">
        <v>1</v>
      </c>
      <c r="C31" s="2">
        <f>C30*1209.48</f>
        <v>774.0672000000001</v>
      </c>
      <c r="D31" s="2">
        <f aca="true" t="shared" si="29" ref="D31:BH31">D30*1209.48</f>
        <v>1548.1344000000001</v>
      </c>
      <c r="E31" s="2">
        <f t="shared" si="29"/>
        <v>1548.1344000000001</v>
      </c>
      <c r="F31" s="2">
        <f t="shared" si="29"/>
        <v>1548.1344000000001</v>
      </c>
      <c r="G31" s="2">
        <f t="shared" si="29"/>
        <v>2322.2016</v>
      </c>
      <c r="H31" s="2">
        <f t="shared" si="29"/>
        <v>1161.1008</v>
      </c>
      <c r="I31" s="2">
        <f t="shared" si="29"/>
        <v>1161.1008</v>
      </c>
      <c r="J31" s="2">
        <f t="shared" si="29"/>
        <v>1548.1344000000001</v>
      </c>
      <c r="K31" s="2">
        <f t="shared" si="29"/>
        <v>1548.1344000000001</v>
      </c>
      <c r="L31" s="2">
        <f t="shared" si="29"/>
        <v>2322.2016</v>
      </c>
      <c r="M31" s="2">
        <f t="shared" si="29"/>
        <v>1548.1344000000001</v>
      </c>
      <c r="N31" s="2">
        <f t="shared" si="29"/>
        <v>1548.1344000000001</v>
      </c>
      <c r="O31" s="2">
        <f t="shared" si="29"/>
        <v>387.03360000000004</v>
      </c>
      <c r="P31" s="2">
        <f t="shared" si="29"/>
        <v>387.03360000000004</v>
      </c>
      <c r="Q31" s="2">
        <f t="shared" si="29"/>
        <v>2322.2016</v>
      </c>
      <c r="R31" s="2">
        <f t="shared" si="29"/>
        <v>967.5840000000001</v>
      </c>
      <c r="S31" s="2">
        <f t="shared" si="29"/>
        <v>870.8256</v>
      </c>
      <c r="T31" s="2">
        <f t="shared" si="29"/>
        <v>1548.1344000000001</v>
      </c>
      <c r="U31" s="2">
        <f t="shared" si="29"/>
        <v>1548.1344000000001</v>
      </c>
      <c r="V31" s="2">
        <f t="shared" si="29"/>
        <v>1548.1344000000001</v>
      </c>
      <c r="W31" s="2">
        <f t="shared" si="29"/>
        <v>1741.6512</v>
      </c>
      <c r="X31" s="2">
        <f t="shared" si="29"/>
        <v>2322.2016</v>
      </c>
      <c r="Y31" s="2">
        <f t="shared" si="29"/>
        <v>2322.2016</v>
      </c>
      <c r="Z31" s="2">
        <f t="shared" si="29"/>
        <v>2322.2016</v>
      </c>
      <c r="AA31" s="2">
        <f t="shared" si="29"/>
        <v>387.03360000000004</v>
      </c>
      <c r="AB31" s="2">
        <f t="shared" si="29"/>
        <v>1741.6512</v>
      </c>
      <c r="AC31" s="2">
        <f t="shared" si="29"/>
        <v>387.03360000000004</v>
      </c>
      <c r="AD31" s="2">
        <f t="shared" si="29"/>
        <v>1548.1344000000001</v>
      </c>
      <c r="AE31" s="2">
        <f t="shared" si="29"/>
        <v>1741.6512</v>
      </c>
      <c r="AF31" s="2">
        <f t="shared" si="29"/>
        <v>774.0672000000001</v>
      </c>
      <c r="AG31" s="2">
        <f t="shared" si="29"/>
        <v>1548.1344000000001</v>
      </c>
      <c r="AH31" s="2">
        <f t="shared" si="29"/>
        <v>677.3088</v>
      </c>
      <c r="AI31" s="2">
        <f t="shared" si="29"/>
        <v>1548.1344000000001</v>
      </c>
      <c r="AJ31" s="2">
        <f t="shared" si="29"/>
        <v>1741.6512</v>
      </c>
      <c r="AK31" s="2">
        <f t="shared" si="29"/>
        <v>1161.1008</v>
      </c>
      <c r="AL31" s="2">
        <f t="shared" si="29"/>
        <v>1354.6176</v>
      </c>
      <c r="AM31" s="2">
        <f t="shared" si="29"/>
        <v>387.03360000000004</v>
      </c>
      <c r="AN31" s="2">
        <f t="shared" si="29"/>
        <v>1548.1344000000001</v>
      </c>
      <c r="AO31" s="2">
        <f t="shared" si="29"/>
        <v>1548.1344000000001</v>
      </c>
      <c r="AP31" s="2">
        <f t="shared" si="29"/>
        <v>2322.2016</v>
      </c>
      <c r="AQ31" s="2">
        <f t="shared" si="29"/>
        <v>774.0672000000001</v>
      </c>
      <c r="AR31" s="2">
        <f t="shared" si="29"/>
        <v>774.0672000000001</v>
      </c>
      <c r="AS31" s="2">
        <f t="shared" si="29"/>
        <v>2322.2016</v>
      </c>
      <c r="AT31" s="2">
        <f t="shared" si="29"/>
        <v>1548.1344000000001</v>
      </c>
      <c r="AU31" s="2">
        <f t="shared" si="29"/>
        <v>1548.1344000000001</v>
      </c>
      <c r="AV31" s="2">
        <f t="shared" si="29"/>
        <v>1548.1344000000001</v>
      </c>
      <c r="AW31" s="2">
        <f t="shared" si="29"/>
        <v>774.0672000000001</v>
      </c>
      <c r="AX31" s="2">
        <f t="shared" si="29"/>
        <v>1741.6512</v>
      </c>
      <c r="AY31" s="2">
        <f t="shared" si="29"/>
        <v>774.0672000000001</v>
      </c>
      <c r="AZ31" s="2">
        <f t="shared" si="29"/>
        <v>774.0672000000001</v>
      </c>
      <c r="BA31" s="2">
        <f t="shared" si="29"/>
        <v>1548.1344000000001</v>
      </c>
      <c r="BB31" s="2">
        <f t="shared" si="29"/>
        <v>1548.1344000000001</v>
      </c>
      <c r="BC31" s="2">
        <f t="shared" si="29"/>
        <v>774.0672000000001</v>
      </c>
      <c r="BD31" s="2">
        <f t="shared" si="29"/>
        <v>1548.1344000000001</v>
      </c>
      <c r="BE31" s="2">
        <f t="shared" si="29"/>
        <v>2322.2016</v>
      </c>
      <c r="BF31" s="2">
        <f t="shared" si="29"/>
        <v>1451.376</v>
      </c>
      <c r="BG31" s="2">
        <f t="shared" si="29"/>
        <v>1935.1680000000001</v>
      </c>
      <c r="BH31" s="2">
        <f t="shared" si="29"/>
        <v>774.0672000000001</v>
      </c>
      <c r="BI31" s="2">
        <f aca="true" t="shared" si="30" ref="BI31:CF31">BI30*1209.48</f>
        <v>0</v>
      </c>
      <c r="BJ31" s="2">
        <f t="shared" si="30"/>
        <v>0</v>
      </c>
      <c r="BK31" s="2">
        <f t="shared" si="30"/>
        <v>0</v>
      </c>
      <c r="BL31" s="2">
        <f t="shared" si="30"/>
        <v>0</v>
      </c>
      <c r="BM31" s="2">
        <f t="shared" si="30"/>
        <v>0</v>
      </c>
      <c r="BN31" s="2">
        <f t="shared" si="30"/>
        <v>0</v>
      </c>
      <c r="BO31" s="2">
        <f t="shared" si="30"/>
        <v>0</v>
      </c>
      <c r="BP31" s="2">
        <f t="shared" si="30"/>
        <v>0</v>
      </c>
      <c r="BQ31" s="2">
        <f t="shared" si="30"/>
        <v>0</v>
      </c>
      <c r="BR31" s="2">
        <f t="shared" si="30"/>
        <v>0</v>
      </c>
      <c r="BS31" s="2">
        <f t="shared" si="30"/>
        <v>0</v>
      </c>
      <c r="BT31" s="2">
        <f t="shared" si="30"/>
        <v>0</v>
      </c>
      <c r="BU31" s="2">
        <f t="shared" si="30"/>
        <v>0</v>
      </c>
      <c r="BV31" s="2">
        <f t="shared" si="30"/>
        <v>0</v>
      </c>
      <c r="BW31" s="2">
        <f t="shared" si="30"/>
        <v>0</v>
      </c>
      <c r="BX31" s="2">
        <f t="shared" si="30"/>
        <v>0</v>
      </c>
      <c r="BY31" s="2">
        <f t="shared" si="30"/>
        <v>0</v>
      </c>
      <c r="BZ31" s="2">
        <f t="shared" si="30"/>
        <v>0</v>
      </c>
      <c r="CA31" s="2">
        <f t="shared" si="30"/>
        <v>0</v>
      </c>
      <c r="CB31" s="2">
        <f t="shared" si="30"/>
        <v>0</v>
      </c>
      <c r="CC31" s="2">
        <f t="shared" si="30"/>
        <v>0</v>
      </c>
      <c r="CD31" s="2">
        <f t="shared" si="30"/>
        <v>0</v>
      </c>
      <c r="CE31" s="2">
        <f t="shared" si="30"/>
        <v>0</v>
      </c>
      <c r="CF31" s="2">
        <f t="shared" si="30"/>
        <v>0</v>
      </c>
    </row>
    <row r="32" spans="1:84" s="5" customFormat="1" ht="18.75" customHeight="1">
      <c r="A32" s="49"/>
      <c r="B32" s="24" t="s">
        <v>2</v>
      </c>
      <c r="C32" s="3">
        <f aca="true" t="shared" si="31" ref="C32:AH32">C31/C7/12</f>
        <v>0.3238232931726908</v>
      </c>
      <c r="D32" s="3">
        <f t="shared" si="31"/>
        <v>0.24564204112718965</v>
      </c>
      <c r="E32" s="3">
        <f t="shared" si="31"/>
        <v>0.24291319902090003</v>
      </c>
      <c r="F32" s="3">
        <f t="shared" si="31"/>
        <v>0.2509457304026454</v>
      </c>
      <c r="G32" s="3">
        <f t="shared" si="31"/>
        <v>0.27445298539214297</v>
      </c>
      <c r="H32" s="3">
        <f t="shared" si="31"/>
        <v>0.21181786339754816</v>
      </c>
      <c r="I32" s="3">
        <f t="shared" si="31"/>
        <v>0.20451997463538363</v>
      </c>
      <c r="J32" s="3">
        <f t="shared" si="31"/>
        <v>0.24191111944496535</v>
      </c>
      <c r="K32" s="3">
        <f t="shared" si="31"/>
        <v>0.24987642843308158</v>
      </c>
      <c r="L32" s="3">
        <f t="shared" si="31"/>
        <v>0.26866139108704706</v>
      </c>
      <c r="M32" s="3">
        <f t="shared" si="31"/>
        <v>0.2545603788476717</v>
      </c>
      <c r="N32" s="3">
        <f t="shared" si="31"/>
        <v>0.251975</v>
      </c>
      <c r="O32" s="3">
        <f t="shared" si="31"/>
        <v>0.1624826196473552</v>
      </c>
      <c r="P32" s="3">
        <f t="shared" si="31"/>
        <v>0.16022255340288127</v>
      </c>
      <c r="Q32" s="3">
        <f t="shared" si="31"/>
        <v>0.26647865601762594</v>
      </c>
      <c r="R32" s="3">
        <f t="shared" si="31"/>
        <v>0.2345999418097178</v>
      </c>
      <c r="S32" s="3">
        <f t="shared" si="31"/>
        <v>0.3654018126888217</v>
      </c>
      <c r="T32" s="3">
        <f t="shared" si="31"/>
        <v>0.24900829955607026</v>
      </c>
      <c r="U32" s="3">
        <f t="shared" si="31"/>
        <v>0.24958638034436065</v>
      </c>
      <c r="V32" s="3">
        <f t="shared" si="31"/>
        <v>0.24867232074016965</v>
      </c>
      <c r="W32" s="3">
        <f t="shared" si="31"/>
        <v>0.3496449048422067</v>
      </c>
      <c r="X32" s="3">
        <f t="shared" si="31"/>
        <v>0.2672145816072908</v>
      </c>
      <c r="Y32" s="3">
        <f t="shared" si="31"/>
        <v>0.2680288088642659</v>
      </c>
      <c r="Z32" s="3">
        <f t="shared" si="31"/>
        <v>0.27290480891270624</v>
      </c>
      <c r="AA32" s="3">
        <f t="shared" si="31"/>
        <v>0.1607015445939213</v>
      </c>
      <c r="AB32" s="3">
        <f t="shared" si="31"/>
        <v>0.3679959432048682</v>
      </c>
      <c r="AC32" s="3">
        <f t="shared" si="31"/>
        <v>0.18784391380314505</v>
      </c>
      <c r="AD32" s="3">
        <f t="shared" si="31"/>
        <v>0.24073745101698082</v>
      </c>
      <c r="AE32" s="3">
        <f t="shared" si="31"/>
        <v>0.32469261744966443</v>
      </c>
      <c r="AF32" s="3">
        <f t="shared" si="31"/>
        <v>0.11747514114004735</v>
      </c>
      <c r="AG32" s="3">
        <f t="shared" si="31"/>
        <v>0.2420472795497186</v>
      </c>
      <c r="AH32" s="3">
        <f t="shared" si="31"/>
        <v>0.21910869565217392</v>
      </c>
      <c r="AI32" s="3">
        <f aca="true" t="shared" si="32" ref="AI32:BH32">AI31/AI7/12</f>
        <v>0.23325112999457606</v>
      </c>
      <c r="AJ32" s="3">
        <f t="shared" si="32"/>
        <v>0.35057391304347824</v>
      </c>
      <c r="AK32" s="3">
        <f t="shared" si="32"/>
        <v>0.1655404619332763</v>
      </c>
      <c r="AL32" s="3">
        <f t="shared" si="32"/>
        <v>0.21983407984420644</v>
      </c>
      <c r="AM32" s="3">
        <f t="shared" si="32"/>
        <v>0.15454144705318643</v>
      </c>
      <c r="AN32" s="3">
        <f t="shared" si="32"/>
        <v>0.2156656636576396</v>
      </c>
      <c r="AO32" s="3">
        <f t="shared" si="32"/>
        <v>0.17938153503893214</v>
      </c>
      <c r="AP32" s="3">
        <f t="shared" si="32"/>
        <v>0.35229710540688153</v>
      </c>
      <c r="AQ32" s="3">
        <f t="shared" si="32"/>
        <v>0.11711256354393612</v>
      </c>
      <c r="AR32" s="3">
        <f t="shared" si="32"/>
        <v>0.1541352449223417</v>
      </c>
      <c r="AS32" s="3">
        <f t="shared" si="32"/>
        <v>0.26967224080267554</v>
      </c>
      <c r="AT32" s="3">
        <f t="shared" si="32"/>
        <v>0.24781252401075682</v>
      </c>
      <c r="AU32" s="3">
        <f t="shared" si="32"/>
        <v>0.2492006953834267</v>
      </c>
      <c r="AV32" s="3">
        <f t="shared" si="32"/>
        <v>0.23236887608069165</v>
      </c>
      <c r="AW32" s="3">
        <f t="shared" si="32"/>
        <v>0.2113551769331586</v>
      </c>
      <c r="AX32" s="3">
        <f t="shared" si="32"/>
        <v>0.2395009900990099</v>
      </c>
      <c r="AY32" s="3">
        <f t="shared" si="32"/>
        <v>0.10983415630853059</v>
      </c>
      <c r="AZ32" s="3">
        <f t="shared" si="32"/>
        <v>0.12045863678804856</v>
      </c>
      <c r="BA32" s="3">
        <f t="shared" si="32"/>
        <v>0.2427760632292059</v>
      </c>
      <c r="BB32" s="3">
        <f t="shared" si="32"/>
        <v>0.23882117734172528</v>
      </c>
      <c r="BC32" s="3">
        <f t="shared" si="32"/>
        <v>0.1809413744740533</v>
      </c>
      <c r="BD32" s="3">
        <f t="shared" si="32"/>
        <v>0.1749067245119306</v>
      </c>
      <c r="BE32" s="3">
        <f t="shared" si="32"/>
        <v>0.26843778610070745</v>
      </c>
      <c r="BF32" s="3">
        <f t="shared" si="32"/>
        <v>0.20077689243027888</v>
      </c>
      <c r="BG32" s="3">
        <f t="shared" si="32"/>
        <v>0.2200955370547291</v>
      </c>
      <c r="BH32" s="3">
        <f t="shared" si="32"/>
        <v>0.0879182227068284</v>
      </c>
      <c r="BI32" s="3">
        <f aca="true" t="shared" si="33" ref="BI32:CF32">BI31/BI7/12</f>
        <v>0</v>
      </c>
      <c r="BJ32" s="3">
        <f t="shared" si="33"/>
        <v>0</v>
      </c>
      <c r="BK32" s="3">
        <f t="shared" si="33"/>
        <v>0</v>
      </c>
      <c r="BL32" s="3">
        <f t="shared" si="33"/>
        <v>0</v>
      </c>
      <c r="BM32" s="3">
        <f t="shared" si="33"/>
        <v>0</v>
      </c>
      <c r="BN32" s="3">
        <f t="shared" si="33"/>
        <v>0</v>
      </c>
      <c r="BO32" s="3">
        <f t="shared" si="33"/>
        <v>0</v>
      </c>
      <c r="BP32" s="3">
        <f t="shared" si="33"/>
        <v>0</v>
      </c>
      <c r="BQ32" s="3">
        <f t="shared" si="33"/>
        <v>0</v>
      </c>
      <c r="BR32" s="3">
        <f t="shared" si="33"/>
        <v>0</v>
      </c>
      <c r="BS32" s="3">
        <f t="shared" si="33"/>
        <v>0</v>
      </c>
      <c r="BT32" s="3">
        <f t="shared" si="33"/>
        <v>0</v>
      </c>
      <c r="BU32" s="3">
        <f t="shared" si="33"/>
        <v>0</v>
      </c>
      <c r="BV32" s="3">
        <f t="shared" si="33"/>
        <v>0</v>
      </c>
      <c r="BW32" s="3">
        <f t="shared" si="33"/>
        <v>0</v>
      </c>
      <c r="BX32" s="3">
        <f t="shared" si="33"/>
        <v>0</v>
      </c>
      <c r="BY32" s="3">
        <f t="shared" si="33"/>
        <v>0</v>
      </c>
      <c r="BZ32" s="3">
        <f t="shared" si="33"/>
        <v>0</v>
      </c>
      <c r="CA32" s="3">
        <f t="shared" si="33"/>
        <v>0</v>
      </c>
      <c r="CB32" s="3">
        <f t="shared" si="33"/>
        <v>0</v>
      </c>
      <c r="CC32" s="3">
        <f t="shared" si="33"/>
        <v>0</v>
      </c>
      <c r="CD32" s="3">
        <f t="shared" si="33"/>
        <v>0</v>
      </c>
      <c r="CE32" s="3">
        <f t="shared" si="33"/>
        <v>0</v>
      </c>
      <c r="CF32" s="3">
        <f t="shared" si="33"/>
        <v>0</v>
      </c>
    </row>
    <row r="33" spans="1:84" s="5" customFormat="1" ht="18.75" customHeight="1" thickBot="1">
      <c r="A33" s="50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14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13" t="s">
        <v>14</v>
      </c>
      <c r="AJ33" s="13" t="s">
        <v>14</v>
      </c>
      <c r="AK33" s="13" t="s">
        <v>14</v>
      </c>
      <c r="AL33" s="13" t="s">
        <v>14</v>
      </c>
      <c r="AM33" s="13" t="s">
        <v>14</v>
      </c>
      <c r="AN33" s="13" t="s">
        <v>14</v>
      </c>
      <c r="AO33" s="13" t="s">
        <v>14</v>
      </c>
      <c r="AP33" s="13" t="s">
        <v>14</v>
      </c>
      <c r="AQ33" s="13" t="s">
        <v>14</v>
      </c>
      <c r="AR33" s="13" t="s">
        <v>14</v>
      </c>
      <c r="AS33" s="13" t="s">
        <v>14</v>
      </c>
      <c r="AT33" s="13" t="s">
        <v>14</v>
      </c>
      <c r="AU33" s="13" t="s">
        <v>14</v>
      </c>
      <c r="AV33" s="13" t="s">
        <v>14</v>
      </c>
      <c r="AW33" s="13" t="s">
        <v>14</v>
      </c>
      <c r="AX33" s="13" t="s">
        <v>14</v>
      </c>
      <c r="AY33" s="13" t="s">
        <v>14</v>
      </c>
      <c r="AZ33" s="13" t="s">
        <v>14</v>
      </c>
      <c r="BA33" s="13" t="s">
        <v>14</v>
      </c>
      <c r="BB33" s="13" t="s">
        <v>14</v>
      </c>
      <c r="BC33" s="13" t="s">
        <v>14</v>
      </c>
      <c r="BD33" s="13" t="s">
        <v>14</v>
      </c>
      <c r="BE33" s="13" t="s">
        <v>14</v>
      </c>
      <c r="BF33" s="13" t="s">
        <v>14</v>
      </c>
      <c r="BG33" s="13" t="s">
        <v>14</v>
      </c>
      <c r="BH33" s="13" t="s">
        <v>14</v>
      </c>
      <c r="BI33" s="13" t="s">
        <v>14</v>
      </c>
      <c r="BJ33" s="13" t="s">
        <v>14</v>
      </c>
      <c r="BK33" s="13" t="s">
        <v>14</v>
      </c>
      <c r="BL33" s="13" t="s">
        <v>14</v>
      </c>
      <c r="BM33" s="13" t="s">
        <v>14</v>
      </c>
      <c r="BN33" s="13" t="s">
        <v>14</v>
      </c>
      <c r="BO33" s="13" t="s">
        <v>14</v>
      </c>
      <c r="BP33" s="13" t="s">
        <v>14</v>
      </c>
      <c r="BQ33" s="13" t="s">
        <v>14</v>
      </c>
      <c r="BR33" s="13" t="s">
        <v>14</v>
      </c>
      <c r="BS33" s="13" t="s">
        <v>14</v>
      </c>
      <c r="BT33" s="13" t="s">
        <v>14</v>
      </c>
      <c r="BU33" s="13" t="s">
        <v>14</v>
      </c>
      <c r="BV33" s="13" t="s">
        <v>14</v>
      </c>
      <c r="BW33" s="13" t="s">
        <v>14</v>
      </c>
      <c r="BX33" s="13" t="s">
        <v>14</v>
      </c>
      <c r="BY33" s="13" t="s">
        <v>14</v>
      </c>
      <c r="BZ33" s="13" t="s">
        <v>14</v>
      </c>
      <c r="CA33" s="13" t="s">
        <v>14</v>
      </c>
      <c r="CB33" s="13" t="s">
        <v>14</v>
      </c>
      <c r="CC33" s="13" t="s">
        <v>14</v>
      </c>
      <c r="CD33" s="13" t="s">
        <v>14</v>
      </c>
      <c r="CE33" s="13" t="s">
        <v>14</v>
      </c>
      <c r="CF33" s="13" t="s">
        <v>14</v>
      </c>
    </row>
    <row r="34" spans="1:85" s="10" customFormat="1" ht="18.75" customHeight="1" thickTop="1">
      <c r="A34" s="54" t="s">
        <v>12</v>
      </c>
      <c r="B34" s="55"/>
      <c r="C34" s="16">
        <f>C10+C14+C19+C22+C26+C31</f>
        <v>17865.460020000002</v>
      </c>
      <c r="D34" s="16">
        <f aca="true" t="shared" si="34" ref="D34:BH34">D10+D14+D19+D22+D26+D31</f>
        <v>37227.938120000006</v>
      </c>
      <c r="E34" s="16">
        <f t="shared" si="34"/>
        <v>37640.464210000006</v>
      </c>
      <c r="F34" s="16">
        <f t="shared" si="34"/>
        <v>36951.970910000004</v>
      </c>
      <c r="G34" s="16">
        <f t="shared" si="34"/>
        <v>47310.88861</v>
      </c>
      <c r="H34" s="16">
        <f t="shared" si="34"/>
        <v>32922.95108</v>
      </c>
      <c r="I34" s="16">
        <f t="shared" si="34"/>
        <v>33592.07601</v>
      </c>
      <c r="J34" s="16">
        <f t="shared" si="34"/>
        <v>37732.49603000001</v>
      </c>
      <c r="K34" s="16">
        <f t="shared" si="34"/>
        <v>36919.36353</v>
      </c>
      <c r="L34" s="16">
        <f t="shared" si="34"/>
        <v>48074.21673</v>
      </c>
      <c r="M34" s="16">
        <f t="shared" si="34"/>
        <v>36407.22868000001</v>
      </c>
      <c r="N34" s="16">
        <f t="shared" si="34"/>
        <v>36893.8658</v>
      </c>
      <c r="O34" s="16">
        <f t="shared" si="34"/>
        <v>17345.54735</v>
      </c>
      <c r="P34" s="16">
        <f t="shared" si="34"/>
        <v>17703.45903</v>
      </c>
      <c r="Q34" s="16">
        <f t="shared" si="34"/>
        <v>48549.06242</v>
      </c>
      <c r="R34" s="16">
        <f t="shared" si="34"/>
        <v>26733.35747</v>
      </c>
      <c r="S34" s="16">
        <f t="shared" si="34"/>
        <v>17338.000859999996</v>
      </c>
      <c r="T34" s="16">
        <f t="shared" si="34"/>
        <v>36844.528710000006</v>
      </c>
      <c r="U34" s="16">
        <f t="shared" si="34"/>
        <v>36842.48559</v>
      </c>
      <c r="V34" s="16">
        <f t="shared" si="34"/>
        <v>36926.21668</v>
      </c>
      <c r="W34" s="16">
        <f t="shared" si="34"/>
        <v>31134.46781</v>
      </c>
      <c r="X34" s="16">
        <f t="shared" si="34"/>
        <v>48462.56442</v>
      </c>
      <c r="Y34" s="16">
        <f t="shared" si="34"/>
        <v>47965.455200000004</v>
      </c>
      <c r="Z34" s="16">
        <f t="shared" si="34"/>
        <v>47203.446410000004</v>
      </c>
      <c r="AA34" s="16">
        <f t="shared" si="34"/>
        <v>16111.06197</v>
      </c>
      <c r="AB34" s="16">
        <f t="shared" si="34"/>
        <v>30187.79984</v>
      </c>
      <c r="AC34" s="16">
        <f t="shared" si="34"/>
        <v>15059.37967</v>
      </c>
      <c r="AD34" s="16">
        <f t="shared" si="34"/>
        <v>38583.43069</v>
      </c>
      <c r="AE34" s="16">
        <f t="shared" si="34"/>
        <v>32297.550300000003</v>
      </c>
      <c r="AF34" s="16">
        <f t="shared" si="34"/>
        <v>37800.678009999996</v>
      </c>
      <c r="AG34" s="16">
        <f t="shared" si="34"/>
        <v>37973.4737</v>
      </c>
      <c r="AH34" s="16">
        <f t="shared" si="34"/>
        <v>21739.36766</v>
      </c>
      <c r="AI34" s="16">
        <f t="shared" si="34"/>
        <v>39495.57641</v>
      </c>
      <c r="AJ34" s="16">
        <f t="shared" si="34"/>
        <v>31851.867000000002</v>
      </c>
      <c r="AK34" s="16">
        <f t="shared" si="34"/>
        <v>39696.91435</v>
      </c>
      <c r="AL34" s="16">
        <f t="shared" si="34"/>
        <v>36367.93504999999</v>
      </c>
      <c r="AM34" s="16">
        <f t="shared" si="34"/>
        <v>15961.870770000001</v>
      </c>
      <c r="AN34" s="16">
        <f t="shared" si="34"/>
        <v>40350.65182</v>
      </c>
      <c r="AO34" s="16">
        <f t="shared" si="34"/>
        <v>47424.434720000005</v>
      </c>
      <c r="AP34" s="16">
        <f t="shared" si="34"/>
        <v>34728.26383</v>
      </c>
      <c r="AQ34" s="16">
        <f t="shared" si="34"/>
        <v>36983.06608</v>
      </c>
      <c r="AR34" s="16">
        <f t="shared" si="34"/>
        <v>29356.246750000002</v>
      </c>
      <c r="AS34" s="16">
        <f t="shared" si="34"/>
        <v>48074.10616</v>
      </c>
      <c r="AT34" s="16">
        <f t="shared" si="34"/>
        <v>35759.71106</v>
      </c>
      <c r="AU34" s="16">
        <f t="shared" si="34"/>
        <v>35679.47067</v>
      </c>
      <c r="AV34" s="16">
        <f t="shared" si="34"/>
        <v>37478.25132000001</v>
      </c>
      <c r="AW34" s="16">
        <f t="shared" si="34"/>
        <v>21734.326520000002</v>
      </c>
      <c r="AX34" s="16">
        <f t="shared" si="34"/>
        <v>37928.89720000001</v>
      </c>
      <c r="AY34" s="16">
        <f t="shared" si="34"/>
        <v>36902.395229999995</v>
      </c>
      <c r="AZ34" s="16">
        <f t="shared" si="34"/>
        <v>34329.57745</v>
      </c>
      <c r="BA34" s="16">
        <f t="shared" si="34"/>
        <v>34990.20134000001</v>
      </c>
      <c r="BB34" s="16">
        <f t="shared" si="34"/>
        <v>35340.52302000001</v>
      </c>
      <c r="BC34" s="16">
        <f t="shared" si="34"/>
        <v>25165.78415</v>
      </c>
      <c r="BD34" s="16">
        <f t="shared" si="34"/>
        <v>48494.42256</v>
      </c>
      <c r="BE34" s="16">
        <f t="shared" si="34"/>
        <v>48806.41579000001</v>
      </c>
      <c r="BF34" s="16">
        <f t="shared" si="34"/>
        <v>40450.228839999996</v>
      </c>
      <c r="BG34" s="16">
        <f t="shared" si="34"/>
        <v>47303.62396999999</v>
      </c>
      <c r="BH34" s="16">
        <f t="shared" si="34"/>
        <v>49642.28427</v>
      </c>
      <c r="BI34" s="16">
        <f aca="true" t="shared" si="35" ref="BI34:CF34">BI10+BI14+BI19+BI22+BI26+BI31</f>
        <v>35603.52132000001</v>
      </c>
      <c r="BJ34" s="16">
        <f t="shared" si="35"/>
        <v>77069.84741</v>
      </c>
      <c r="BK34" s="16">
        <f t="shared" si="35"/>
        <v>66965.16105000001</v>
      </c>
      <c r="BL34" s="16">
        <f t="shared" si="35"/>
        <v>70379.81296</v>
      </c>
      <c r="BM34" s="16">
        <f t="shared" si="35"/>
        <v>35553.24965</v>
      </c>
      <c r="BN34" s="16">
        <f t="shared" si="35"/>
        <v>35387.83059</v>
      </c>
      <c r="BO34" s="16">
        <f t="shared" si="35"/>
        <v>35790.48012000001</v>
      </c>
      <c r="BP34" s="16">
        <f t="shared" si="35"/>
        <v>29384.51588</v>
      </c>
      <c r="BQ34" s="16">
        <f t="shared" si="35"/>
        <v>44821.01404</v>
      </c>
      <c r="BR34" s="16">
        <f t="shared" si="35"/>
        <v>37945.65539</v>
      </c>
      <c r="BS34" s="16">
        <f t="shared" si="35"/>
        <v>35621.23132</v>
      </c>
      <c r="BT34" s="16">
        <f t="shared" si="35"/>
        <v>38337.84588</v>
      </c>
      <c r="BU34" s="16">
        <f t="shared" si="35"/>
        <v>38064.639050000005</v>
      </c>
      <c r="BV34" s="16">
        <f t="shared" si="35"/>
        <v>37864.223920000004</v>
      </c>
      <c r="BW34" s="16">
        <f t="shared" si="35"/>
        <v>42440.715000000004</v>
      </c>
      <c r="BX34" s="16">
        <f t="shared" si="35"/>
        <v>52844.86654</v>
      </c>
      <c r="BY34" s="16">
        <f t="shared" si="35"/>
        <v>36061.81126</v>
      </c>
      <c r="BZ34" s="16">
        <f t="shared" si="35"/>
        <v>35569.64032</v>
      </c>
      <c r="CA34" s="16">
        <f t="shared" si="35"/>
        <v>39095.03158</v>
      </c>
      <c r="CB34" s="16">
        <f t="shared" si="35"/>
        <v>39963.84132000001</v>
      </c>
      <c r="CC34" s="16">
        <f t="shared" si="35"/>
        <v>44351.126220000006</v>
      </c>
      <c r="CD34" s="16">
        <f t="shared" si="35"/>
        <v>14970.39441</v>
      </c>
      <c r="CE34" s="16">
        <f t="shared" si="35"/>
        <v>29629.647360000003</v>
      </c>
      <c r="CF34" s="16">
        <f t="shared" si="35"/>
        <v>37783.96856</v>
      </c>
      <c r="CG34" s="56">
        <f>SUM(C34:CF34)</f>
        <v>3044137.370999999</v>
      </c>
    </row>
    <row r="35" s="10" customFormat="1" ht="13.5" customHeight="1"/>
    <row r="36" spans="3:84" s="10" customFormat="1" ht="13.5" customHeight="1">
      <c r="C36" s="17">
        <f>C32+C27+C23+C20+C15+C11</f>
        <v>5.905061922690764</v>
      </c>
      <c r="D36" s="17">
        <f aca="true" t="shared" si="36" ref="D36:BH36">D32+D27+D23+D20+D15+D11</f>
        <v>5.311934837522214</v>
      </c>
      <c r="E36" s="17">
        <f t="shared" si="36"/>
        <v>5.3176527035084415</v>
      </c>
      <c r="F36" s="17">
        <f t="shared" si="36"/>
        <v>5.381892451209233</v>
      </c>
      <c r="G36" s="17">
        <f t="shared" si="36"/>
        <v>5.148310949983454</v>
      </c>
      <c r="H36" s="17">
        <f t="shared" si="36"/>
        <v>5.321977356976066</v>
      </c>
      <c r="I36" s="17">
        <f t="shared" si="36"/>
        <v>5.25647784295075</v>
      </c>
      <c r="J36" s="17">
        <f t="shared" si="36"/>
        <v>5.310096885742859</v>
      </c>
      <c r="K36" s="17">
        <f t="shared" si="36"/>
        <v>5.353696741235717</v>
      </c>
      <c r="L36" s="17">
        <f t="shared" si="36"/>
        <v>5.1279810183256975</v>
      </c>
      <c r="M36" s="17">
        <f t="shared" si="36"/>
        <v>5.369841600894502</v>
      </c>
      <c r="N36" s="17">
        <f t="shared" si="36"/>
        <v>5.394509407552084</v>
      </c>
      <c r="O36" s="17">
        <f t="shared" si="36"/>
        <v>5.707618534844669</v>
      </c>
      <c r="P36" s="17">
        <f t="shared" si="36"/>
        <v>5.776394696969698</v>
      </c>
      <c r="Q36" s="17">
        <f t="shared" si="36"/>
        <v>5.140808594969247</v>
      </c>
      <c r="R36" s="17">
        <f t="shared" si="36"/>
        <v>5.572533573368248</v>
      </c>
      <c r="S36" s="17">
        <f t="shared" si="36"/>
        <v>5.701578071500504</v>
      </c>
      <c r="T36" s="17">
        <f t="shared" si="36"/>
        <v>5.323060012545842</v>
      </c>
      <c r="U36" s="17">
        <f t="shared" si="36"/>
        <v>5.335088281098859</v>
      </c>
      <c r="V36" s="17">
        <f t="shared" si="36"/>
        <v>5.328999081213056</v>
      </c>
      <c r="W36" s="17">
        <f t="shared" si="36"/>
        <v>5.4975644041596405</v>
      </c>
      <c r="X36" s="17">
        <f t="shared" si="36"/>
        <v>5.145052520022093</v>
      </c>
      <c r="Y36" s="17">
        <f t="shared" si="36"/>
        <v>5.103353554939982</v>
      </c>
      <c r="Z36" s="17">
        <f t="shared" si="36"/>
        <v>5.106642975837917</v>
      </c>
      <c r="AA36" s="17">
        <f t="shared" si="36"/>
        <v>5.132478811659193</v>
      </c>
      <c r="AB36" s="17">
        <f t="shared" si="36"/>
        <v>5.586080087897229</v>
      </c>
      <c r="AC36" s="17">
        <f t="shared" si="36"/>
        <v>5.488924320520288</v>
      </c>
      <c r="AD36" s="17">
        <f t="shared" si="36"/>
        <v>5.416655888847423</v>
      </c>
      <c r="AE36" s="17">
        <f t="shared" si="36"/>
        <v>5.322063814317674</v>
      </c>
      <c r="AF36" s="17">
        <f t="shared" si="36"/>
        <v>5.167649792084017</v>
      </c>
      <c r="AG36" s="17">
        <f t="shared" si="36"/>
        <v>5.350761991869919</v>
      </c>
      <c r="AH36" s="17">
        <f t="shared" si="36"/>
        <v>5.8195418154761915</v>
      </c>
      <c r="AI36" s="17">
        <f t="shared" si="36"/>
        <v>5.385640994696559</v>
      </c>
      <c r="AJ36" s="17">
        <f t="shared" si="36"/>
        <v>5.656575483091788</v>
      </c>
      <c r="AK36" s="17">
        <f t="shared" si="36"/>
        <v>5.125023431708013</v>
      </c>
      <c r="AL36" s="17">
        <f t="shared" si="36"/>
        <v>5.293400689711134</v>
      </c>
      <c r="AM36" s="17">
        <f t="shared" si="36"/>
        <v>5.8744093475483155</v>
      </c>
      <c r="AN36" s="17">
        <f t="shared" si="36"/>
        <v>5.446987047252869</v>
      </c>
      <c r="AO36" s="17">
        <f t="shared" si="36"/>
        <v>5.350207953281424</v>
      </c>
      <c r="AP36" s="17">
        <f t="shared" si="36"/>
        <v>5.078928307239518</v>
      </c>
      <c r="AQ36" s="17">
        <f t="shared" si="36"/>
        <v>5.406237303316389</v>
      </c>
      <c r="AR36" s="17">
        <f t="shared" si="36"/>
        <v>5.59662420350458</v>
      </c>
      <c r="AS36" s="17">
        <f t="shared" si="36"/>
        <v>5.437582004830918</v>
      </c>
      <c r="AT36" s="17">
        <f t="shared" si="36"/>
        <v>5.524028534383404</v>
      </c>
      <c r="AU36" s="17">
        <f t="shared" si="36"/>
        <v>5.542056318009142</v>
      </c>
      <c r="AV36" s="17">
        <f t="shared" si="36"/>
        <v>5.4377178374159465</v>
      </c>
      <c r="AW36" s="17">
        <f t="shared" si="36"/>
        <v>5.593142889908258</v>
      </c>
      <c r="AX36" s="17">
        <f t="shared" si="36"/>
        <v>5.043852750275028</v>
      </c>
      <c r="AY36" s="17">
        <f t="shared" si="36"/>
        <v>5.058799482093195</v>
      </c>
      <c r="AZ36" s="17">
        <f t="shared" si="36"/>
        <v>5.147771156240275</v>
      </c>
      <c r="BA36" s="17">
        <f t="shared" si="36"/>
        <v>5.2910866484757255</v>
      </c>
      <c r="BB36" s="17">
        <f t="shared" si="36"/>
        <v>5.258935428236456</v>
      </c>
      <c r="BC36" s="17">
        <f t="shared" si="36"/>
        <v>5.590412377279103</v>
      </c>
      <c r="BD36" s="17">
        <f t="shared" si="36"/>
        <v>5.3376290853217645</v>
      </c>
      <c r="BE36" s="17">
        <f t="shared" si="36"/>
        <v>5.497343111619735</v>
      </c>
      <c r="BF36" s="17">
        <f t="shared" si="36"/>
        <v>5.422785087428065</v>
      </c>
      <c r="BG36" s="17">
        <f t="shared" si="36"/>
        <v>5.237889992493517</v>
      </c>
      <c r="BH36" s="17">
        <f t="shared" si="36"/>
        <v>5.496375024987507</v>
      </c>
      <c r="BI36" s="17">
        <f aca="true" t="shared" si="37" ref="BI36:CF36">BI32+BI27+BI23+BI20+BI15+BI11</f>
        <v>5.015986602418746</v>
      </c>
      <c r="BJ36" s="17">
        <f t="shared" si="37"/>
        <v>5.271320234808616</v>
      </c>
      <c r="BK36" s="17">
        <f t="shared" si="37"/>
        <v>5.1269392579075435</v>
      </c>
      <c r="BL36" s="17">
        <f t="shared" si="37"/>
        <v>5.250079815935451</v>
      </c>
      <c r="BM36" s="17">
        <f t="shared" si="37"/>
        <v>5.101579988771255</v>
      </c>
      <c r="BN36" s="17">
        <f t="shared" si="37"/>
        <v>5.100572417295416</v>
      </c>
      <c r="BO36" s="17">
        <f t="shared" si="37"/>
        <v>5.0454270786092215</v>
      </c>
      <c r="BP36" s="17">
        <f t="shared" si="37"/>
        <v>5.149975064288011</v>
      </c>
      <c r="BQ36" s="17">
        <f t="shared" si="37"/>
        <v>5.0008540375998445</v>
      </c>
      <c r="BR36" s="17">
        <f t="shared" si="37"/>
        <v>5.248918675937865</v>
      </c>
      <c r="BS36" s="17">
        <f t="shared" si="37"/>
        <v>5.155155169513458</v>
      </c>
      <c r="BT36" s="17">
        <f t="shared" si="37"/>
        <v>5.2329711147421945</v>
      </c>
      <c r="BU36" s="17">
        <f t="shared" si="37"/>
        <v>5.261367532965349</v>
      </c>
      <c r="BV36" s="17">
        <f t="shared" si="37"/>
        <v>5.3316804076019</v>
      </c>
      <c r="BW36" s="17">
        <f t="shared" si="37"/>
        <v>5.217194579288026</v>
      </c>
      <c r="BX36" s="17">
        <f t="shared" si="37"/>
        <v>5.067177208735861</v>
      </c>
      <c r="BY36" s="17">
        <f t="shared" si="37"/>
        <v>5.294240932625508</v>
      </c>
      <c r="BZ36" s="17">
        <f>BZ32+BZ27+BZ23+BZ20+BZ15+BZ11</f>
        <v>5.269548277689455</v>
      </c>
      <c r="CA36" s="17">
        <f t="shared" si="37"/>
        <v>5.169216037791038</v>
      </c>
      <c r="CB36" s="17">
        <f t="shared" si="37"/>
        <v>5.019660861610113</v>
      </c>
      <c r="CC36" s="17">
        <f t="shared" si="37"/>
        <v>5.093988535079795</v>
      </c>
      <c r="CD36" s="17">
        <f t="shared" si="37"/>
        <v>5.266541689697529</v>
      </c>
      <c r="CE36" s="17">
        <f t="shared" si="37"/>
        <v>5.260165954922894</v>
      </c>
      <c r="CF36" s="17">
        <f t="shared" si="37"/>
        <v>5.621302400295421</v>
      </c>
    </row>
    <row r="37" s="30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2018-01-15T07:21:22Z</dcterms:modified>
  <cp:category/>
  <cp:version/>
  <cp:contentType/>
  <cp:contentStatus/>
</cp:coreProperties>
</file>